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ceruti\Documents\CLAUDIA\ENTI\CIACCIO\GARA PATOLOGIA NEONATALE 2020\15.06.2020 - Atti rettificati ufficiali\Patologia neonatale rettifica\"/>
    </mc:Choice>
  </mc:AlternateContent>
  <bookViews>
    <workbookView xWindow="-120" yWindow="-120" windowWidth="20736" windowHeight="11160"/>
  </bookViews>
  <sheets>
    <sheet name="Descrizione - griglia" sheetId="1" r:id="rId1"/>
    <sheet name="Elenco lotti - cig" sheetId="2" r:id="rId2"/>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94" i="1" l="1"/>
  <c r="H675" i="1"/>
  <c r="H654" i="1"/>
  <c r="H626" i="1"/>
  <c r="H632" i="1"/>
  <c r="H604" i="1"/>
  <c r="H569" i="1"/>
  <c r="H543" i="1"/>
  <c r="H515" i="1"/>
  <c r="H480" i="1"/>
  <c r="H447" i="1"/>
  <c r="H408" i="1"/>
  <c r="H383" i="1"/>
  <c r="H358" i="1"/>
  <c r="H332" i="1"/>
  <c r="H309" i="1"/>
  <c r="H277" i="1"/>
  <c r="H276" i="1"/>
  <c r="H272" i="1"/>
  <c r="H267" i="1"/>
  <c r="H242" i="1"/>
  <c r="H217" i="1"/>
  <c r="H177" i="1"/>
  <c r="H148" i="1"/>
  <c r="H118" i="1"/>
  <c r="H117" i="1"/>
  <c r="H116" i="1"/>
  <c r="H95" i="1"/>
  <c r="H83" i="1"/>
  <c r="H54" i="1"/>
  <c r="H17" i="1"/>
  <c r="F710" i="1"/>
  <c r="F691" i="1"/>
  <c r="F584" i="1"/>
  <c r="F559" i="1"/>
  <c r="F531" i="1"/>
  <c r="F496" i="1"/>
  <c r="F464" i="1"/>
  <c r="F423" i="1"/>
  <c r="F399" i="1"/>
  <c r="F375" i="1"/>
  <c r="F349" i="1"/>
  <c r="F326" i="1"/>
  <c r="F293" i="1"/>
  <c r="F259" i="1"/>
  <c r="F195" i="1"/>
  <c r="F234" i="1"/>
  <c r="F165" i="1"/>
  <c r="F136" i="1"/>
  <c r="F71" i="1"/>
  <c r="G70" i="1"/>
  <c r="G64" i="1"/>
  <c r="G63" i="1"/>
  <c r="F35" i="1"/>
  <c r="C26" i="2"/>
  <c r="G115" i="1" l="1"/>
  <c r="G114" i="1"/>
  <c r="G113" i="1"/>
  <c r="G112" i="1"/>
  <c r="G111" i="1"/>
  <c r="G110" i="1"/>
  <c r="G109" i="1"/>
  <c r="G108" i="1"/>
  <c r="G107" i="1"/>
  <c r="G106" i="1"/>
  <c r="G105" i="1"/>
  <c r="G104" i="1"/>
  <c r="G103" i="1"/>
  <c r="G102" i="1"/>
  <c r="G101" i="1"/>
  <c r="G100" i="1"/>
  <c r="G99" i="1"/>
  <c r="G98" i="1"/>
  <c r="G94" i="1"/>
  <c r="G93" i="1"/>
  <c r="G92" i="1"/>
  <c r="G91" i="1"/>
  <c r="G90" i="1"/>
  <c r="G89" i="1"/>
  <c r="G88" i="1"/>
  <c r="G87" i="1"/>
  <c r="G86" i="1"/>
  <c r="G82" i="1"/>
  <c r="G81" i="1"/>
  <c r="G80" i="1"/>
  <c r="G79" i="1"/>
  <c r="G78" i="1"/>
  <c r="G77" i="1"/>
  <c r="G83" i="1" l="1"/>
  <c r="G95" i="1"/>
  <c r="G116" i="1"/>
  <c r="G118" i="1" l="1"/>
  <c r="G3" i="1"/>
  <c r="G4" i="1"/>
  <c r="G5" i="1"/>
  <c r="G6" i="1"/>
  <c r="G7" i="1"/>
  <c r="G8" i="1"/>
  <c r="G9" i="1"/>
  <c r="G10" i="1"/>
  <c r="G11" i="1"/>
  <c r="G12" i="1"/>
  <c r="G13" i="1"/>
  <c r="G14" i="1"/>
  <c r="G15" i="1"/>
  <c r="G16" i="1"/>
  <c r="G40" i="1"/>
  <c r="G41" i="1"/>
  <c r="G42" i="1"/>
  <c r="G43" i="1"/>
  <c r="G44" i="1"/>
  <c r="G45" i="1"/>
  <c r="G46" i="1"/>
  <c r="G47" i="1"/>
  <c r="G48" i="1"/>
  <c r="G49" i="1"/>
  <c r="G50" i="1"/>
  <c r="G51" i="1"/>
  <c r="G52" i="1"/>
  <c r="G53" i="1"/>
  <c r="G140" i="1"/>
  <c r="G141" i="1"/>
  <c r="G142" i="1"/>
  <c r="G143" i="1"/>
  <c r="G144" i="1"/>
  <c r="G145" i="1"/>
  <c r="G146" i="1"/>
  <c r="G147" i="1"/>
  <c r="G167" i="1"/>
  <c r="G168" i="1"/>
  <c r="G169" i="1"/>
  <c r="G170" i="1"/>
  <c r="G171" i="1"/>
  <c r="G172" i="1"/>
  <c r="G173" i="1"/>
  <c r="G174" i="1"/>
  <c r="G175" i="1"/>
  <c r="G176" i="1"/>
  <c r="G197" i="1"/>
  <c r="G198" i="1"/>
  <c r="G199" i="1"/>
  <c r="G200" i="1"/>
  <c r="G201" i="1"/>
  <c r="G202" i="1"/>
  <c r="G203" i="1"/>
  <c r="G204" i="1"/>
  <c r="G205" i="1"/>
  <c r="G206" i="1"/>
  <c r="G207" i="1"/>
  <c r="G208" i="1"/>
  <c r="G209" i="1"/>
  <c r="G210" i="1"/>
  <c r="G211" i="1"/>
  <c r="G212" i="1"/>
  <c r="G213" i="1"/>
  <c r="G214" i="1"/>
  <c r="G215" i="1"/>
  <c r="G216" i="1"/>
  <c r="G237" i="1"/>
  <c r="G238" i="1"/>
  <c r="G239" i="1"/>
  <c r="G240" i="1"/>
  <c r="G241" i="1"/>
  <c r="G263" i="1"/>
  <c r="G264" i="1"/>
  <c r="G265" i="1"/>
  <c r="G266" i="1"/>
  <c r="G269" i="1"/>
  <c r="G270" i="1"/>
  <c r="G271" i="1"/>
  <c r="G274" i="1"/>
  <c r="G275" i="1"/>
  <c r="G296" i="1"/>
  <c r="G297" i="1"/>
  <c r="G298" i="1"/>
  <c r="G299" i="1"/>
  <c r="G300" i="1"/>
  <c r="G301" i="1"/>
  <c r="G302" i="1"/>
  <c r="G303" i="1"/>
  <c r="G304" i="1"/>
  <c r="G305" i="1"/>
  <c r="G306" i="1"/>
  <c r="G307" i="1"/>
  <c r="G308" i="1"/>
  <c r="G331" i="1"/>
  <c r="G353" i="1"/>
  <c r="G355" i="1"/>
  <c r="G357" i="1"/>
  <c r="G378" i="1"/>
  <c r="G380" i="1"/>
  <c r="G381" i="1"/>
  <c r="G382" i="1"/>
  <c r="G404" i="1"/>
  <c r="G405" i="1"/>
  <c r="G406" i="1"/>
  <c r="G407" i="1"/>
  <c r="G427" i="1"/>
  <c r="G428" i="1"/>
  <c r="G429" i="1"/>
  <c r="G430" i="1"/>
  <c r="G431" i="1"/>
  <c r="G432" i="1"/>
  <c r="G433" i="1"/>
  <c r="G434" i="1"/>
  <c r="G435" i="1"/>
  <c r="G436" i="1"/>
  <c r="G437" i="1"/>
  <c r="G438" i="1"/>
  <c r="G439" i="1"/>
  <c r="G440" i="1"/>
  <c r="G441" i="1"/>
  <c r="G442" i="1"/>
  <c r="G443" i="1"/>
  <c r="G444" i="1"/>
  <c r="G445" i="1"/>
  <c r="G446" i="1"/>
  <c r="G469" i="1"/>
  <c r="G470" i="1"/>
  <c r="G471" i="1"/>
  <c r="G472" i="1"/>
  <c r="G473" i="1"/>
  <c r="G474" i="1"/>
  <c r="G475" i="1"/>
  <c r="G476" i="1"/>
  <c r="G477" i="1"/>
  <c r="G478" i="1"/>
  <c r="G479" i="1"/>
  <c r="G539" i="1"/>
  <c r="G540" i="1"/>
  <c r="G541" i="1"/>
  <c r="G542" i="1"/>
  <c r="G564" i="1"/>
  <c r="G565" i="1"/>
  <c r="G566" i="1"/>
  <c r="G567" i="1"/>
  <c r="G568" i="1"/>
  <c r="G602" i="1"/>
  <c r="G603" i="1"/>
  <c r="G623" i="1"/>
  <c r="G624" i="1"/>
  <c r="G625" i="1"/>
  <c r="G630" i="1"/>
  <c r="G631" i="1"/>
  <c r="G651" i="1"/>
  <c r="G652" i="1"/>
  <c r="G653" i="1"/>
  <c r="G673" i="1"/>
  <c r="G674" i="1"/>
  <c r="G694" i="1"/>
  <c r="G604" i="1" l="1"/>
  <c r="G654" i="1"/>
  <c r="G675" i="1"/>
  <c r="G383" i="1"/>
  <c r="G177" i="1"/>
  <c r="G408" i="1"/>
  <c r="G276" i="1"/>
  <c r="G267" i="1"/>
  <c r="G632" i="1"/>
  <c r="G543" i="1"/>
  <c r="G480" i="1"/>
  <c r="G569" i="1"/>
  <c r="G309" i="1"/>
  <c r="G17" i="1"/>
  <c r="G626" i="1"/>
  <c r="G242" i="1"/>
  <c r="G272" i="1"/>
  <c r="G447" i="1"/>
  <c r="G217" i="1"/>
  <c r="G148" i="1"/>
  <c r="G358" i="1"/>
  <c r="G54" i="1"/>
</calcChain>
</file>

<file path=xl/sharedStrings.xml><?xml version="1.0" encoding="utf-8"?>
<sst xmlns="http://schemas.openxmlformats.org/spreadsheetml/2006/main" count="1536" uniqueCount="513">
  <si>
    <t xml:space="preserve">Completezza materiale illustrativo </t>
  </si>
  <si>
    <r>
      <t xml:space="preserve">                                                                    </t>
    </r>
    <r>
      <rPr>
        <b/>
        <sz val="8"/>
        <color theme="1"/>
        <rFont val="Calibri"/>
        <family val="2"/>
        <scheme val="minor"/>
      </rPr>
      <t xml:space="preserve">    DOCUMENTAZIONE   </t>
    </r>
  </si>
  <si>
    <t>Disponibilita’ alla sostituzione di dispositivi scaduti/ in scadenza/ obsoleti</t>
  </si>
  <si>
    <t>Assistenza tecnico logistica</t>
  </si>
  <si>
    <t>Presenza informatore scientifico di zona</t>
  </si>
  <si>
    <t>ASSISTENZA POSTVENDITA</t>
  </si>
  <si>
    <t>Etichettatura</t>
  </si>
  <si>
    <t>Confezionamento primario</t>
  </si>
  <si>
    <t xml:space="preserve">CONFEZIONAMENTO </t>
  </si>
  <si>
    <t xml:space="preserve">Manegevolezza, praticità d'uso </t>
  </si>
  <si>
    <t>Caratteristiche specifiche dispositivo</t>
  </si>
  <si>
    <t>CARATTERISTICHE</t>
  </si>
  <si>
    <t>PUNTI MAX</t>
  </si>
  <si>
    <t>V0299</t>
  </si>
  <si>
    <t>Pz</t>
  </si>
  <si>
    <t xml:space="preserve">Connettibilità e completezza </t>
  </si>
  <si>
    <t xml:space="preserve"> CATETERE STERILE PER USO ENDOTRACHEALE ORALE IN NEONATOLOGIA</t>
  </si>
  <si>
    <t>R9099</t>
  </si>
  <si>
    <t>PZ</t>
  </si>
  <si>
    <t>PREZZO TOTALE</t>
  </si>
  <si>
    <t>PREZZO UNITARIO</t>
  </si>
  <si>
    <t>DESCRIZIONI</t>
  </si>
  <si>
    <t>CND</t>
  </si>
  <si>
    <t>MISURA</t>
  </si>
  <si>
    <t>QUA.Tà</t>
  </si>
  <si>
    <t>ART</t>
  </si>
  <si>
    <t>dispositivo per somministrazione surfactant</t>
  </si>
  <si>
    <t xml:space="preserve">Compatibilità </t>
  </si>
  <si>
    <t xml:space="preserve">Caratteristiche specifiche </t>
  </si>
  <si>
    <t>IMPORTO PRESUNTO</t>
  </si>
  <si>
    <t>Kit dedicato per analizzatore automatico QUIK READ GO per la determinazione della PCR</t>
  </si>
  <si>
    <t>Kit dedicato per analizzatore automatico QUIK READ GO per la determinazione dello Strepto A</t>
  </si>
  <si>
    <t>MATERIALE CONSUMO PCR</t>
  </si>
  <si>
    <t xml:space="preserve"> GRIGLIA  LOTTO  n 23</t>
  </si>
  <si>
    <t xml:space="preserve">Adattatori in policarbonato, sterili e confezionati in bustine, con innesto luer lock. </t>
  </si>
  <si>
    <t>Z129099</t>
  </si>
  <si>
    <t>Ampolla monouso trasparente in policarbonato, stantuffo in polipropilene, pistone in gomma butile con scala graduata in millilitri ed unità, innesto di tipo luer lock, confezionati singolarmente.</t>
  </si>
  <si>
    <t>Sistema di infusione a molla, ghiera girevole con scala graduata per selezione volume per dosaggio terapia,  e pulsante di rilascio di colore blu posto all'etremità</t>
  </si>
  <si>
    <t>Sistemi infusione e adattatori</t>
  </si>
  <si>
    <t>LOTTO n° 23</t>
  </si>
  <si>
    <t>Connettibilità e completezza gamma offerta</t>
  </si>
  <si>
    <t>Dispositivo di fissaggio per cannule da NCPAP realizzato in idrocolloide ad elevata trasparenza. Disponibile per pazienti con peso &lt;700 gr. fino a 4 kg. Utilizzabile all'interno delle incubatrici, dove deve mantenere una buona adesività. Provvisto nel lato non a contatto con il viso del paziente di una striscia di Velcro che permetta l'ancoraggio delle cinghiette di fissaggio del set di somministrazione della CPAP. Confezioni singole, con codice colore, non sterile, monopaziente.Latex free e marcato CE.</t>
  </si>
  <si>
    <t>Dispositivo per aerosol terapia su lattanti e/o pediatrici. che permetta di poter effettuare aerosol terapia nei pazienti lattanti e/o pediatrici, senza utilizzo di mascherine o occhialini. Latex free.          Nebulizzatore in grado di funzionare anche a ridotti volumi. Confezione unica comprendente il kit composto da: nebulizzatore, tubo pvc, succhiotto e raccordo angolato. Utilizzabile su lattanti e/o pediatrici.</t>
  </si>
  <si>
    <t>R060101</t>
  </si>
  <si>
    <t>Dispositivi areosol e fissaggio</t>
  </si>
  <si>
    <t>Film protettivo per la cute con applicatore sterile ipoallergenico imbevuto di fluido al silicone per la protezione della cute dal contatto con: effluenti, liquidi enzimatici e adesivi di medicazioni/dispositivi medici.  Applicatore da 3ml.</t>
  </si>
  <si>
    <t>M9003</t>
  </si>
  <si>
    <t>Flaconi contenenti spray ipoallergenico al silicone per la protezione della cute dal contatto con: effluenti, liquidi enzimatici e adesivi di dispositivi medici. Lo spray agevola l’adesione di medicazioni o dispositivi. Deve essere formato da un misto di componenti liquide a base di silicone ed il contenuto deve essere trasparente e incolore, deve asciugarsi rapidamente dopo l’applicazione e deve lasciare un sottile film protettivo sulla superficie cutanea.</t>
  </si>
  <si>
    <t>M9002</t>
  </si>
  <si>
    <t xml:space="preserve">Flaconi contenenti spray ipoallergenico al silicone per la rimozione delicata ed atraumatica di cerotti e residui di adesivo dalla cute. Formato da una miscela di siliconi (silossani e disiloxane) e propellente idrofluoroalcano(HFA) e trasparente, incolore e deve evaporare rapidamente dalla cute dopo l’utilizzo. Il prodotto deve essere sterile. </t>
  </si>
  <si>
    <t>CONFEZIONAMENTO</t>
  </si>
  <si>
    <t>caratteristiche specifiche dispositivo</t>
  </si>
  <si>
    <t>Sondini di ricambio per suddetti sistemi.</t>
  </si>
  <si>
    <t>R050102</t>
  </si>
  <si>
    <t>Sistema per la broncoaspirazione a circuito chiuso con sondino staccabile. Deve permettere la bronco aspirazione senza interrompere la ventilazione. Con valvola rotante di accesso al paziente che permetta di isolare le vie aeree quando non e' necessario aspirare o quando si effettua la broncoscopia. La sostituzione del catetere di aspirazione deve avvenire senza la necessita’ di scollegare il circuito. Possibilita' di lavaggio del sondino attraverso la valvola unidirezionale che blocca l'uscita delle secrezioni. Valvola di controllo dell'aspirazione corredata di tappo rotante (con sistema apri e chiudi) con codice colore.Corredato Anche di adattatore per inserimento broncoscopi. Misure versione per tubi tracheali: ch 5-6-7-8.</t>
  </si>
  <si>
    <t xml:space="preserve">Sistema per la broncoaspirazione </t>
  </si>
  <si>
    <t xml:space="preserve">Efficienza </t>
  </si>
  <si>
    <t>Caratteristiche Prodotto</t>
  </si>
  <si>
    <t xml:space="preserve">Caratteristiche Tubo endotracheale-  serigrafia su entrambi i lati </t>
  </si>
  <si>
    <t>Fazzoletti monouso imbevuti di soluzione disinfettante a base di Isopropyl-Tridecyl-dymethyl-ammonium. I fazzoletti devono avere una azione detergente per la rapida disinfezione di strumentario non critico incluse sonde e trasduttori. La soluzione deve creare in assenza di risciacquo un film batteriostatico. Conforme alla AFNOR NF T72 – 190. Biodegradabilità &gt;80% OECD Barattolo 200 pezzi.</t>
  </si>
  <si>
    <t>D99</t>
  </si>
  <si>
    <t xml:space="preserve">Filtro neonatale elettrostatico scambiatore di calore ed umidità, con presa per capnometria. Efficenza &gt;99,99%, umidità assoluta &gt;32% ad ogni volume di tidal, confezione singola sterile, test di filtrazione su HCV-HIV-MICROBATTERIO TUBERCOLOSI, conforme norme ISO. </t>
  </si>
  <si>
    <t>R040102</t>
  </si>
  <si>
    <t>Fascette di fissaggio per cannule tracheostomiche, in velcro, regolabile da 155 a 220 mm.</t>
  </si>
  <si>
    <t>R010580</t>
  </si>
  <si>
    <t>Cannule tracheostomiche tipo Shiley, cuffiate e non cuffiate, neonatali, misure: da 2,5 a 4,5.</t>
  </si>
  <si>
    <t>R01050101</t>
  </si>
  <si>
    <t>Tubo endotracheale non cuffiato, in pvc termosensibile, occhio di Murohy, gradazione centimetrata con serigrafia su entrambi i lati e linea radiopaca. Misure: da 2,0 a 5,0.</t>
  </si>
  <si>
    <t>R01030101</t>
  </si>
  <si>
    <t>QU.Tà</t>
  </si>
  <si>
    <t>LOTTO</t>
  </si>
  <si>
    <t>Completezza della gamma offerta</t>
  </si>
  <si>
    <t>A0703</t>
  </si>
  <si>
    <t>Prezzo Totale</t>
  </si>
  <si>
    <t>Prezzo Unitario</t>
  </si>
  <si>
    <t>U.M.</t>
  </si>
  <si>
    <t>Lotto n°18</t>
  </si>
  <si>
    <t>prolunghe sterili a bassissimo volume di riempimento</t>
  </si>
  <si>
    <t xml:space="preserve"> GRIGLIA  LOTTO  n 17--- Prolunghe per infusione</t>
  </si>
  <si>
    <t>idem c.s. per rubinetti  a tre vie con prolunga da 13 cm circa</t>
  </si>
  <si>
    <t>Box di protezione completo di spugna in poliuretano che permetta un assorbimento istantaneo e compatibile con tutti i disinfettanti antisettici in commercio, completo di rampa a 3 vie, di supporto e di prolunga in PE/PUR, lunghezza 150cm a basso volume di riempimento</t>
  </si>
  <si>
    <t>A0702</t>
  </si>
  <si>
    <t xml:space="preserve">idem c.s. spiralata senza rubinetto </t>
  </si>
  <si>
    <t>A03020199</t>
  </si>
  <si>
    <t>Prolunga per infusione venosa in pe/pur, trasparente, L/L monouso, sterile, completa di rubinetto a tre vie lipido resistente. V.m.  A bassissimo volume di riempimento</t>
  </si>
  <si>
    <t>Descrittivo di Minima Richiesto</t>
  </si>
  <si>
    <t>Q.tà</t>
  </si>
  <si>
    <t>Art</t>
  </si>
  <si>
    <r>
      <rPr>
        <b/>
        <sz val="8"/>
        <color indexed="8"/>
        <rFont val="Calibri"/>
        <family val="2"/>
      </rPr>
      <t>LOTTO NON DIVISIBILE</t>
    </r>
    <r>
      <rPr>
        <sz val="8"/>
        <color theme="1"/>
        <rFont val="Calibri"/>
        <family val="2"/>
        <scheme val="minor"/>
      </rPr>
      <t xml:space="preserve"> --Prolunge per Infusione  -Fabbisogno Presunto Annuo</t>
    </r>
  </si>
  <si>
    <t>Lotto n°17</t>
  </si>
  <si>
    <t>Dimensioni e doppio involucro</t>
  </si>
  <si>
    <t xml:space="preserve">Caratteritiche sistema </t>
  </si>
  <si>
    <t xml:space="preserve"> GRIGLIA  LOTTO  n 16---Sistema per decontaminazione impianto di aspirazione </t>
  </si>
  <si>
    <t>Supporto in metallo per l’alloggiamento del contenitore Flex completo di aggancio per barra</t>
  </si>
  <si>
    <t>R0899</t>
  </si>
  <si>
    <t>Sistema che permetta la decontaminazione del circuito di bronco aspirazione completo di contenitore da un litro in polietilene con filtro aria antibatterico, di tappo con cannula pescante con valvola che consenta il controllo dell’aspirazione a circuito chiuso e Tubo di aspirazione in pvc non conduttivo sterile in doppio involucro da cm  300 circa diametro interno da 6 mm</t>
  </si>
  <si>
    <t>R0580</t>
  </si>
  <si>
    <r>
      <rPr>
        <b/>
        <sz val="8"/>
        <color indexed="8"/>
        <rFont val="Calibri"/>
        <family val="2"/>
        <scheme val="minor"/>
      </rPr>
      <t>LOTTO NON DIVISIBILE</t>
    </r>
    <r>
      <rPr>
        <sz val="8"/>
        <color theme="1"/>
        <rFont val="Calibri"/>
        <family val="2"/>
        <scheme val="minor"/>
      </rPr>
      <t xml:space="preserve">  - Sistema per decontaminazione impianto di aspirazione -Fabbisogno Presunto Annuo</t>
    </r>
  </si>
  <si>
    <t>Lotto n° 16</t>
  </si>
  <si>
    <t>Qualità materiale</t>
  </si>
  <si>
    <t xml:space="preserve"> GRIGLIA  LOTTO  n 15--- Aggiudacazione Articolo per Articolo art 2,3,7,8,9,10,11</t>
  </si>
  <si>
    <t>Sonde aspirazione  con punta atraumatica da inserire in valvola puker</t>
  </si>
  <si>
    <t xml:space="preserve">caratteristiche maschera laringea monouso e poliuso con foro ausiliario e maschera facciale monouso </t>
  </si>
  <si>
    <t xml:space="preserve"> GRIGLIA  LOTTO  n 15--- Aggiudacazione Articolo per Articolo art 1,4,5,6</t>
  </si>
  <si>
    <t>acqua pentadistillata per terapia inalatoria dal 1000 ml</t>
  </si>
  <si>
    <t>R060201</t>
  </si>
  <si>
    <t>pz</t>
  </si>
  <si>
    <t xml:space="preserve">acqua sterile usp bidistillata per sistemi di umidificazione attiva da 1000 ml completi di adattatore per calotta di umidificazione </t>
  </si>
  <si>
    <t>Z12159099</t>
  </si>
  <si>
    <t>Sistema polivalente chiuso in policarbonato per la protezione degli accessi venosi, con corpo completamente trasparente a pressione neutra di piccolissime dimensioni</t>
  </si>
  <si>
    <t>A07050202</t>
  </si>
  <si>
    <r>
      <t>Salvietta per l'dratazione della pelle del neonato del tipo  assorbente a base di aloe e vitamina e n°1 salvietta disinfettante con</t>
    </r>
    <r>
      <rPr>
        <b/>
        <sz val="8"/>
        <color indexed="8"/>
        <rFont val="Calibri"/>
        <family val="2"/>
        <scheme val="minor"/>
      </rPr>
      <t xml:space="preserve"> s</t>
    </r>
    <r>
      <rPr>
        <sz val="8"/>
        <color theme="1"/>
        <rFont val="Calibri"/>
        <family val="2"/>
        <scheme val="minor"/>
      </rPr>
      <t xml:space="preserve">oluzione di clorexdina al 2% + gluconato in alcol etilico al 95% per la gestione degli accessi venosi. </t>
    </r>
  </si>
  <si>
    <t>T0202</t>
  </si>
  <si>
    <t>Sistema avanzato per la cura del neonato, per assorbire  perdite di liquidi dentro le termoculle con protezione antimicrobica tipo ultra-fresh che inibisce la crescita di batteri e lieviti;</t>
  </si>
  <si>
    <t>T040102</t>
  </si>
  <si>
    <t>Sonde per aspirazione di alta qualità dell'apparato respiratorio con valvola di aspirazione e tappo per aspirazione continua, con punta aperta atraumatica e fori laterali, confezione singola sterile,  varie misure  pediatrica e neonatale, da inserire nella valvola puker</t>
  </si>
  <si>
    <t>R05010102</t>
  </si>
  <si>
    <t>Maschera laringea monouso sterile in pvc medicale  per ventilazione e intubazione con tubi endotracheali standard , con connettore removibile con codice colore dotata di uno speciale prolungamento del tubo (di ventilazione) a buco della serratura per il sollevamento dell’epiglottide. Foro ausiliare di sicurezza con presenza di coste per una migliore tenuta completa di stiletto del tipo monouso per la rimozione della maschera. Misure: 1-1.5-2</t>
  </si>
  <si>
    <t>R010201</t>
  </si>
  <si>
    <t xml:space="preserve">Maschera laringea auto-pressurizzante pluriuso  intubabile con tubo ET standard anche alla cieca, connettore removibile, coste di tenuta, struttura atta a sollevare l’epiglottide con foro ausiliare di ventilazione. RMI compatibile. Possibilità di usare stiletti dedicati per la rimozione della maschera. Mis. 0.5 </t>
  </si>
  <si>
    <t>Ricarica da lt 1 di soluzione antisettica per diffusore elettronico del tipo touchless con sistema di erogazione controllato</t>
  </si>
  <si>
    <t>Perforatore di flacone, completo di dispositivo autosigillante a pressione neutra con corpo interamente trasparente, senza valvola antireflusso ed indicato per aspirare o aggiungere dei fluidi all'interno di flaconi e sacche di soluzioni endovenose.</t>
  </si>
  <si>
    <t>A010104</t>
  </si>
  <si>
    <t>Maschera facciale monouso, trasparente, priva di PVC, smaltibile secondo normali procedure e non come rifiuto speciale, conchiglia resistente, grip antiscivolamento, bordo in elastomero e senza cuscinetto gonfiabile; ogni maschera deve essere confezionata singolarmente e perfettamente tracciabile. Codice colore abbinabile alla cannula di Guedel. Ghiera di fissaggio preinserita. Mis. 0-1-2-3</t>
  </si>
  <si>
    <t>art</t>
  </si>
  <si>
    <t xml:space="preserve">  ----- Aggiudacazione Articolo per Articolo -----Fabbisogno Presunto Annuo</t>
  </si>
  <si>
    <t>Lotto n° 15</t>
  </si>
  <si>
    <t>circuito e interfacce alti flussi con sistema di sicurezza</t>
  </si>
  <si>
    <t xml:space="preserve">Varietà misure  mascherina e cannule </t>
  </si>
  <si>
    <t>Qualità del  del circuito con tecnologia evacua</t>
  </si>
  <si>
    <t xml:space="preserve"> GRIGLIA  LOTTO  n 14--Mat. di Cons.Infant Flow-Airvo 2- </t>
  </si>
  <si>
    <t xml:space="preserve">Adattatore per aereosol ad alti flussi </t>
  </si>
  <si>
    <t>R03010203</t>
  </si>
  <si>
    <t xml:space="preserve">Adesivo di ricambio per interfaccia ad alti flussi </t>
  </si>
  <si>
    <t>Interfaccia nasale Optiflow ad alti flussi Misura Prematuro e neonatale</t>
  </si>
  <si>
    <t>circuito monouso coimbentato per ossigenoterapia umidificata e riscaldata ad alti flussi completo di camera di umidificazione e sistema di sicurezza per le alte pressioni</t>
  </si>
  <si>
    <t xml:space="preserve">Tubo riutilizzabile per sorgente gas, lunghezza 210 cm </t>
  </si>
  <si>
    <t>Z1203019080</t>
  </si>
  <si>
    <t xml:space="preserve">Supporto centrale e/o laterale </t>
  </si>
  <si>
    <t>Starter Kit 5 maschere monouso per Neopuff</t>
  </si>
  <si>
    <t>Maschera monouso per rianimazione neonatale dalla 35 mm alla 72 mm</t>
  </si>
  <si>
    <t>Kit circuito monouso per ventilazione a raccordo "T" con regolazione della PEEP, e porta a "becco di papera" per aspirazione o per surfattante</t>
  </si>
  <si>
    <t>Sistema per il limitare la dispersione di calore del neonato</t>
  </si>
  <si>
    <t>Z1208040385</t>
  </si>
  <si>
    <t xml:space="preserve">Sistema di rianimazione completo di manometro </t>
  </si>
  <si>
    <t xml:space="preserve">Set per Nursery neonatale in TNT per ridurre la dispersione di calore </t>
  </si>
  <si>
    <t>Nasocannula dedicati per Infant Flow,dalla misura XS alla misura  L</t>
  </si>
  <si>
    <t>R03010104</t>
  </si>
  <si>
    <t>Mascherina per protezione</t>
  </si>
  <si>
    <t>R03010102</t>
  </si>
  <si>
    <t>Caschetto Infant Flow, dalla mis. XS alla mis. XL</t>
  </si>
  <si>
    <t>Maschera nasale Infant Flow, dalla mis. XS alla mis. XL</t>
  </si>
  <si>
    <t>Circuito doppio riscaldato neonatale con tecnologia evacua completo di camera di umidificazione e ad autoriempimento</t>
  </si>
  <si>
    <t>Cuffiette dalla misura 000 (16 - 18 cm) alla misura 7 (34 - 36 cm)</t>
  </si>
  <si>
    <t xml:space="preserve">Filtro antibatterico per circuiti sopra indicati </t>
  </si>
  <si>
    <t>R04099</t>
  </si>
  <si>
    <t>R020104</t>
  </si>
  <si>
    <r>
      <rPr>
        <b/>
        <sz val="8"/>
        <rFont val="Calibri"/>
        <family val="2"/>
        <scheme val="minor"/>
      </rPr>
      <t xml:space="preserve">                           LOTTO NON DIVISIBILE</t>
    </r>
    <r>
      <rPr>
        <sz val="8"/>
        <rFont val="Calibri"/>
        <family val="2"/>
        <scheme val="minor"/>
      </rPr>
      <t xml:space="preserve"> ---- Mat. di Cons.Infant Flow-Airvo 2---  Fabbisogno Presunto Annuo</t>
    </r>
  </si>
  <si>
    <t>Lotto n° 14</t>
  </si>
  <si>
    <t xml:space="preserve">varietà misure e connettibilità </t>
  </si>
  <si>
    <t>Qualità del materiale</t>
  </si>
  <si>
    <t xml:space="preserve"> GRIGLIA  LOTTO  n 13--Mat per Otoemissioni  Otometrics Madsen- </t>
  </si>
  <si>
    <t>sonda per TEOEA</t>
  </si>
  <si>
    <t>8-69-41101</t>
  </si>
  <si>
    <t>elettrodi monouso</t>
  </si>
  <si>
    <t>8-64-21100</t>
  </si>
  <si>
    <t>terminal probe</t>
  </si>
  <si>
    <t>1-12-61001</t>
  </si>
  <si>
    <t>Tappino varie misure ( 3,7-4,0-4,5-5 mm)</t>
  </si>
  <si>
    <t>8-68-32/100/1/2/3</t>
  </si>
  <si>
    <t>DESCRITTIVO DI MINIMA RICHIESTO</t>
  </si>
  <si>
    <r>
      <rPr>
        <b/>
        <sz val="8"/>
        <color indexed="8"/>
        <rFont val="Calibri"/>
        <family val="2"/>
        <scheme val="minor"/>
      </rPr>
      <t>LOTTO NON DIVISIBILE</t>
    </r>
    <r>
      <rPr>
        <sz val="8"/>
        <color theme="1"/>
        <rFont val="Calibri"/>
        <family val="2"/>
        <scheme val="minor"/>
      </rPr>
      <t xml:space="preserve">  - Mat per Otoemissioni  Otometrics Madsen-  Fabbisogno Presunto Annuo</t>
    </r>
  </si>
  <si>
    <t>Lotto n° 13</t>
  </si>
  <si>
    <t>varietà misuree connettibilità del tubo di aspirazione</t>
  </si>
  <si>
    <t>Valvola di sicurezza e di troppo pieno</t>
  </si>
  <si>
    <t xml:space="preserve"> GRIGLIA  LOTTO  n 12---materiale per aspirazione</t>
  </si>
  <si>
    <t>Tubo di aspirazione sterile in PVC cm. 370 diametro interno da 6 mm</t>
  </si>
  <si>
    <t>A060102</t>
  </si>
  <si>
    <t xml:space="preserve">Tubo di aspirazione sterile in PVC cm. 300 diametro interno da 6 mm </t>
  </si>
  <si>
    <t>Sacca per raccolta liquidi biologici, in polipropilene con capacità da 12 Lt. , da utilizzare su interventi chirurgici con grosso impiego di liquidi.</t>
  </si>
  <si>
    <t>A06030499</t>
  </si>
  <si>
    <t>Supporto rigido riutilizzabile, per sacca da 1,5 Lt, completo di rubinetto ON/OFF.</t>
  </si>
  <si>
    <t>Sacca per raccolta liquidi biologici in polipropilene con capacità da 1,5 Lt., tappo rigido in polietilene con via d'ingresso, aspirazione liquida a connessione angolare e valvola di sicurezza, doppio filtro antibatterico con filtrazione umida secca pari al 99,99%, valvola di troppo pieno meccanica, valvola antireflusso su porta paziente e porta tandem per collegamento in serie di più sacche di aspirazione. Tutte le porte devono essere munite di tappo autobloccante con collarino, la sacca dovrà essere dotata al suo interno di agente gelificante.</t>
  </si>
  <si>
    <r>
      <rPr>
        <b/>
        <sz val="8"/>
        <color indexed="8"/>
        <rFont val="Calibri"/>
        <family val="2"/>
        <scheme val="minor"/>
      </rPr>
      <t>LOTTO NON DIVISIBILE</t>
    </r>
    <r>
      <rPr>
        <sz val="8"/>
        <color theme="1"/>
        <rFont val="Calibri"/>
        <family val="2"/>
        <scheme val="minor"/>
      </rPr>
      <t xml:space="preserve">  -materiale per aspirazione-  Fabbisogno Presunto Annuo</t>
    </r>
  </si>
  <si>
    <t>Lotto n°12</t>
  </si>
  <si>
    <t>completezza e pratiità kit exanguino</t>
  </si>
  <si>
    <t>varietà misure e ipotraumaticità della punta</t>
  </si>
  <si>
    <t xml:space="preserve">Materiale drenaggio e mandrino  </t>
  </si>
  <si>
    <t xml:space="preserve"> GRIGLIA  LOTTO  n 11----drenaggi toracici/exsanguinotrasfusione</t>
  </si>
  <si>
    <t>Sistema polivalente chiuso in policarbonato con posizionatore rigido trasparente  per la protezione degli accessi venosi, con sistema meccanico a molla ,canale in acciaio medicale  che garantisce un flusso lineare fino a 170 ml/min, spazzio morto da 0,02 ml</t>
  </si>
  <si>
    <t xml:space="preserve">Set completo per exsanguino-trasfusione composto da 
Vassoio n°1 contenente: 1 catetere ombelicale Fr. 5 (PVC - ORX), 1 catetere ombelicale Fr. 7 (PVC - ORX) 2 siringhe 20 ml Luer-Lock, 1 siringa 10 ml Luer      1 ago ipodermico 15mm 5/10° (G 25), 3 compresse di garza 50x50 mm 1 paio di guanti monouso.
Vassoio n°2 contenete: 1 contenitore in plastica graduato, 1 set per trasfusione
1 rubinetto a 4 vie per iniezioni di medicinali, 1 tubo di estensione che consente l'evacuazione del sangue, 1 telino finestrato, 1 tabella di controllo </t>
  </si>
  <si>
    <t>B99</t>
  </si>
  <si>
    <t>SET COMPLETO PER EXSANGUINO-TRASFUSIONE</t>
  </si>
  <si>
    <t xml:space="preserve">Catetere per drenaggio Trocar per pneumotorace CH 8 - CH -10 </t>
  </si>
  <si>
    <t>A060202</t>
  </si>
  <si>
    <t>COSTO TOTALE</t>
  </si>
  <si>
    <t>COSTO UNITARIO</t>
  </si>
  <si>
    <t>DRENAGGI TORACICI</t>
  </si>
  <si>
    <r>
      <rPr>
        <b/>
        <sz val="8"/>
        <color indexed="8"/>
        <rFont val="Calibri"/>
        <family val="2"/>
        <scheme val="minor"/>
      </rPr>
      <t>LOTTO NON DIVISIBILE</t>
    </r>
    <r>
      <rPr>
        <sz val="8"/>
        <color theme="1"/>
        <rFont val="Calibri"/>
        <family val="2"/>
        <scheme val="minor"/>
      </rPr>
      <t xml:space="preserve">  -drenaggi toracici/exsanguinotrasfusione-  Fabbisogno Presunto Annuo</t>
    </r>
  </si>
  <si>
    <t>Lotto n°11</t>
  </si>
  <si>
    <t xml:space="preserve">Atossicità e morbidezza </t>
  </si>
  <si>
    <t xml:space="preserve"> GRIGLIA  LOTTO  n 10----care temperatura</t>
  </si>
  <si>
    <t xml:space="preserve">Sacca sterile in polietilene per prevenire l’ipotermia nei neonati in doppio strato di polietilene trasparente, strato esterno circa 50 µm strato interno circa 30 µm, cappuccio regolabile per limitare le perdite di calore dalla testa e che si  adatta perfettamente alla testa del neonato per  impedire l’ingresso di aria. Schiuma pre-formata in poliuretano per stabilizare la posizione del neonato e diminuire la perdita di calore per conduzione </t>
  </si>
  <si>
    <t>T030399</t>
  </si>
  <si>
    <t>SACCA PER IPOTERMIA</t>
  </si>
  <si>
    <r>
      <rPr>
        <b/>
        <sz val="8"/>
        <color indexed="8"/>
        <rFont val="Calibri"/>
        <family val="2"/>
        <scheme val="minor"/>
      </rPr>
      <t>LOTTO NON DIVISIBILE</t>
    </r>
    <r>
      <rPr>
        <sz val="8"/>
        <color theme="1"/>
        <rFont val="Calibri"/>
        <family val="2"/>
        <scheme val="minor"/>
      </rPr>
      <t xml:space="preserve">  -care temperatura-  Fabbisogno Presunto Annuo</t>
    </r>
  </si>
  <si>
    <t>Lotto n° 10</t>
  </si>
  <si>
    <t>Specificità dei kit</t>
  </si>
  <si>
    <t xml:space="preserve"> Peculiarità cateteri in silicone e poliuretano, carateristiche introduttore</t>
  </si>
  <si>
    <t xml:space="preserve"> GRIGLIA  LOTTO  n 9----Materiale accessi vascolari</t>
  </si>
  <si>
    <r>
      <rPr>
        <b/>
        <sz val="8"/>
        <rFont val="Calibri"/>
        <family val="2"/>
        <scheme val="minor"/>
      </rPr>
      <t xml:space="preserve">Kit completo per inserimento cateteri ombelicali </t>
    </r>
    <r>
      <rPr>
        <sz val="8"/>
        <rFont val="Calibri"/>
        <family val="2"/>
        <scheme val="minor"/>
      </rPr>
      <t>composto da : 1 telo finestrato 50 x50 easy peel, 2 teli 45x70 cm, telo di chiusura, bisturi, pinza emostatica curva, un paio di forbici per suture, pinza emostatica dritta, pinza iris semi-curva, pinza iris retta, pinza iris full curved, pinza iris retta dentata, porta aghi, laccio ombelicale, 6 garza 5x5 8 strati,, 2 ciotole 60 ml, 2 siringhe 5 ml, siringa 1 ml, 2 siringhe 3 ml, metro graduato, steri strips, dilatatore, filo suturain seta 3.0 ago curvo, ago ipodermico di sicurezza 18G, ago ipodermico di sicurezza 20G, 2 salviette assorbenti 33x38 cm, 10 garze 10x10, 8 pieghe</t>
    </r>
  </si>
  <si>
    <t>V0599</t>
  </si>
  <si>
    <r>
      <rPr>
        <b/>
        <sz val="8"/>
        <color indexed="8"/>
        <rFont val="Calibri"/>
        <family val="2"/>
        <scheme val="minor"/>
      </rPr>
      <t>Kit di posizionamneto per cateteri venosi centrali neonatali</t>
    </r>
    <r>
      <rPr>
        <sz val="8"/>
        <color theme="1"/>
        <rFont val="Calibri"/>
        <family val="2"/>
        <scheme val="minor"/>
      </rPr>
      <t xml:space="preserve">  composto da: 2 medicazioni trasparenti (4x4 cm) 1 busta di cerotti sterile tipo steril strip piccole 1 telo fenestrato trasparente easy-peel circa 40x40 cm 2 teli 45x70 cm 2 salviette assorbenti 2 metri graduati 1 laccio emostatico neonatale 1 paio di forbici neonatali 1 paio di pinze neonatali dritte 1 paio di pinze neonatali curve 1 paio di pinze porta tamponi 1 siringa (10 ml) 2 ciotole (60 ml) 5 compresse di garza 7.5 x 7.5cm (8 strati) 4 batuffoli di garza</t>
    </r>
  </si>
  <si>
    <t>300</t>
  </si>
  <si>
    <t>Cateteri ombelicali radiopachi in poliuretano con ioni argento foro unico terminale, una via CH 8</t>
  </si>
  <si>
    <t>C0199</t>
  </si>
  <si>
    <t>100</t>
  </si>
  <si>
    <t>Cateteri ombelicali radiopachi in poliuretano con ioni argento foro unico terminale, una via CH 5</t>
  </si>
  <si>
    <t>Cateteri ombelicali radiopachi in poliuretano con ioni argento foro unico terminale, una via CH 3,5</t>
  </si>
  <si>
    <t>200</t>
  </si>
  <si>
    <t>Cateteri ombelicali radiopachi in poliuretano con ioni argento foro unico terminale, una via CH 2,5</t>
  </si>
  <si>
    <t>20</t>
  </si>
  <si>
    <t>CATETERE NEONATALE IN POLIURETANO MONOLUME DA 2 FR LUNGHO 30 CM MANDRINATO CON INTRODUTTORE APRIBILE CON MISCROFLASH, METRO CENTIMETATO DI CARTA, SIRINGA DA 3 ML</t>
  </si>
  <si>
    <t>C01020102</t>
  </si>
  <si>
    <t xml:space="preserve">Catetere endovenoso in poliuretano con doppio lume interno separato completo di mandrino interno ,introdotto per via periferica tramite introduttore microflash. Completo di sistema di fissaggio con adesivo ad ossido di zinco e chiusura in velcro. Misura 2F lunghezza. 30 cm </t>
  </si>
  <si>
    <t>C01020101</t>
  </si>
  <si>
    <t>5</t>
  </si>
  <si>
    <t xml:space="preserve">Catetere endovenoso in poliuretano con doppio lume interno separato ,introdotto per via periferica tramite introduttore microflash. Completo di sistema di fissaggio con adesivo ad ossido di zinco e chiusura in velcro. Misura 2F lunghezza. 30 cm </t>
  </si>
  <si>
    <t>15</t>
  </si>
  <si>
    <t xml:space="preserve">CATETERE IN SILICONE DA 2 FR CON RACCORDO EASY-LOCK, AGO TIPO BUTTERFLY, 3 INTRODUTTORI IN PVC DA 6 FR LINGHI 8/9/11 CM, METRO DI CARTA </t>
  </si>
  <si>
    <t>C0200</t>
  </si>
  <si>
    <t>Catetere epicutaneo in Silicone radiopaco da 1,9 Fr., lunghezza. 30 cm, munito di alette di fissaggio  introduttore microflash</t>
  </si>
  <si>
    <t>Catetere epicutaneo in poliuretano radiopaco da 1Fr., lungo 30 cm,  introdotto per via periferica tramite ago cannula 24 G, munito di mandrino interno e connettore per il fissaggio.</t>
  </si>
  <si>
    <t>50</t>
  </si>
  <si>
    <t>Catetere epicutaneo in poliuretano radiopaco da 1Fr., lungo 20 cm,  introdotto per via periferica tramite ago cannula 24 G, munito di mandrino interno e connettore per il fissaggio.</t>
  </si>
  <si>
    <t xml:space="preserve">ACCESSI VASCOLARI NEONATALI </t>
  </si>
  <si>
    <t>Q-tà</t>
  </si>
  <si>
    <t xml:space="preserve">Art. </t>
  </si>
  <si>
    <r>
      <rPr>
        <b/>
        <sz val="8"/>
        <color indexed="8"/>
        <rFont val="Calibri"/>
        <family val="2"/>
        <scheme val="minor"/>
      </rPr>
      <t>LOTTO NON DIVISIBILE</t>
    </r>
    <r>
      <rPr>
        <sz val="8"/>
        <color theme="1"/>
        <rFont val="Calibri"/>
        <family val="2"/>
        <scheme val="minor"/>
      </rPr>
      <t xml:space="preserve">  -accessi vascolari -  Fabbisogno Presunto Annuo</t>
    </r>
  </si>
  <si>
    <t>Lotto n°9</t>
  </si>
  <si>
    <t>Lame intubazioni atraumatiche , sterili,   a fibre ottiche</t>
  </si>
  <si>
    <t xml:space="preserve">Atraumaticità  aspiratore e sonde o.r.x, </t>
  </si>
  <si>
    <t xml:space="preserve"> Pecuiarità della punta  TET , atraumatica, angolata,morbidezza e marcatura</t>
  </si>
  <si>
    <t xml:space="preserve"> GRIGLIA  LOTTO  n 8----Materiale ventilazione invasiva</t>
  </si>
  <si>
    <t>ASPIRATORE DI MUCOSITA' DA 25 ML CON SONDA DA 10 FR MONTATA SUL RECIPIENTE E SONDA SUPPLEMENTARE MISURA 6 FR</t>
  </si>
  <si>
    <t>R05010301</t>
  </si>
  <si>
    <t>Sonda per aspirazione in pvc dehp-fre morbida trasparente con linea o.r.x., estremità distale aperta, retta e smussata, estremità prossimale con cono piccolo, marcatura a 16 cm dall'estremità distal. Misure 4/5/6 Fr</t>
  </si>
  <si>
    <t>R05010100</t>
  </si>
  <si>
    <t>pZ</t>
  </si>
  <si>
    <t>SONDA ASPIRZIONE E ASPIRATORE DI MUCOSITA'</t>
  </si>
  <si>
    <t xml:space="preserve">Tubo endotracheale in pvc privo di ftalati, estremità distale angolata a 37°, linea radiopaca, via laterale trasparente per irrigazione e somministrazione di farmaci e controllo della pressione delle vie respiratorie, marcatura di riferimento, raccordo 15 mm. Misure 2/2,5/3/3,5 mm </t>
  </si>
  <si>
    <t>R01030100</t>
  </si>
  <si>
    <t>TUBO ENDOTRACHEALE IN PVC MORBIDO PER MINIMIZZARE LE LESIONI DELLA TRACHEA PRIVO  DI FTALATI, ESTREMITA' DISTALE ATRAMAUTICA ANGOLATA A 37°, LINEA RADIOPACA , MARCATURA DI RIFERIMENTO, RACCORDO 15 MM. MISURE 2,0 / 2,5/ 3,0 /3,5</t>
  </si>
  <si>
    <t>TUBO ENDOTRACHEALE IN PVC TRASPARENTE PRIVO DI FTALATI, ESTREMITA' DISTELE ATRAMAUTICA ANGOLATA A 37°, LINEA RADIOPACA , MARCATURA DI RIFERIMENTO, RACCORDO 15 MM. MISURE 2,0 / 2,5/ 3,0 /3,5</t>
  </si>
  <si>
    <t>TUBI ENDOTRACHEALI</t>
  </si>
  <si>
    <t>MANICO PER LARINGOSCOPIO</t>
  </si>
  <si>
    <t>Z12021003</t>
  </si>
  <si>
    <t>LAMA PER LARINGOSCOPIO MONOUSO A FIBRA OTTICA CON GUAINA DI STERILITA' PREMONTATA  TIPO MILLER N°1</t>
  </si>
  <si>
    <t>R9002</t>
  </si>
  <si>
    <t>LAMA PER LARINGOSCOPIO MONOUSO A FIBRA OTTICA CON GUAINA DI STERILITA' PREMONTATA  TIPO MILLER N°0</t>
  </si>
  <si>
    <t>LAMA PER LARINGOSCOPIO MONOUSO A FIBRA OTTICA CON GUAINA DI STERILITA' PREMONTATA  TIPO MAC INTOSH N°1</t>
  </si>
  <si>
    <t>LARINGOSCOPIO A LAMA MONOUSO-</t>
  </si>
  <si>
    <r>
      <rPr>
        <b/>
        <sz val="8"/>
        <color indexed="8"/>
        <rFont val="Calibri"/>
        <family val="2"/>
        <scheme val="minor"/>
      </rPr>
      <t>LOTTO NON DIVISIBILE</t>
    </r>
    <r>
      <rPr>
        <sz val="8"/>
        <color theme="1"/>
        <rFont val="Calibri"/>
        <family val="2"/>
        <scheme val="minor"/>
      </rPr>
      <t xml:space="preserve">  -ventilazione invasiva-  Fabbisogno Presunto Annuo</t>
    </r>
  </si>
  <si>
    <t>Lotto n°8</t>
  </si>
  <si>
    <t>Atraumaticità e specificità</t>
  </si>
  <si>
    <t>Affilatura elettrodi intesa come penetrabilità e atraumaticità della punta</t>
  </si>
  <si>
    <t xml:space="preserve"> GRIGLIA  LOTTO  n 7---- Mat. di Consumo per CFM -</t>
  </si>
  <si>
    <t>carta termica</t>
  </si>
  <si>
    <t>ND</t>
  </si>
  <si>
    <t>Elettrodi ad ago</t>
  </si>
  <si>
    <t>N010102</t>
  </si>
  <si>
    <t>Cappello avvolgente, per OBM conf. Da 10 pz</t>
  </si>
  <si>
    <t>N0180</t>
  </si>
  <si>
    <t>Pasta EEG Elefix, in tubo da 180 gr. Z-181JE</t>
  </si>
  <si>
    <t>Z12100385</t>
  </si>
  <si>
    <t>Tubetti di pasta sgrassante</t>
  </si>
  <si>
    <t>V9099</t>
  </si>
  <si>
    <r>
      <rPr>
        <b/>
        <sz val="8"/>
        <color indexed="8"/>
        <rFont val="Calibri"/>
        <family val="2"/>
        <scheme val="minor"/>
      </rPr>
      <t>LOTTO NON DIVISIBILE</t>
    </r>
    <r>
      <rPr>
        <sz val="8"/>
        <color theme="1"/>
        <rFont val="Calibri"/>
        <family val="2"/>
        <scheme val="minor"/>
      </rPr>
      <t xml:space="preserve">  -- Mat. di Consumo per CFM -- Fabbisogno Presunto Annuo</t>
    </r>
  </si>
  <si>
    <t>Lotto n°7</t>
  </si>
  <si>
    <t xml:space="preserve">Atraumaticità e specificità accessori </t>
  </si>
  <si>
    <t>Caratteristiche dei circuiti e delle connessioni</t>
  </si>
  <si>
    <t xml:space="preserve"> GRIGLIA  LOTTO  n 6----Materiale di Consumo per INCUBATRICE da trasporto ATOM V808</t>
  </si>
  <si>
    <t>Recipiente monouso, 300ml, con tubo per aspiratore</t>
  </si>
  <si>
    <t>n.d.</t>
  </si>
  <si>
    <t xml:space="preserve">Linea di pressione per nCPAP/nCPAP-PC, 160 cm, Neo., monouso, per hamilton T1 cf 10 </t>
  </si>
  <si>
    <t xml:space="preserve">Adattatore per calibrazione sensore di flusso Neo., monouso cf 10 </t>
  </si>
  <si>
    <t>Filtro ingresso aria, per Hamilton T1</t>
  </si>
  <si>
    <t>Filtro HEPA per Hamilton T1</t>
  </si>
  <si>
    <t>Sensore di ossigeno, per Hamilton T1</t>
  </si>
  <si>
    <t>Assieme valvola espiratoria, Neo., riutilizzabile, per Hamilton T1</t>
  </si>
  <si>
    <t>Z1203019085</t>
  </si>
  <si>
    <t>Membrana valvola exp. Neo., riutilizzabile per  Hamilton T1</t>
  </si>
  <si>
    <t>Circuito paziente con valvola espiratoria,  sensore di flusso e linea di pressione, monopaziente, per Hamilton T1</t>
  </si>
  <si>
    <t>R020102</t>
  </si>
  <si>
    <t>Sensore di flusso,188 cm, Neo, monouso per hamilton T1</t>
  </si>
  <si>
    <t>Z1203010585</t>
  </si>
  <si>
    <t>Save the Gonads</t>
  </si>
  <si>
    <t>T0399</t>
  </si>
  <si>
    <t>MiniMuffs - attenuatori di rumore</t>
  </si>
  <si>
    <t>Neo-Tee™, rianimatore neonatale (0-60 cmH2O) con unità di controllo in linea e "Override", con maschera. Cf 10 pz</t>
  </si>
  <si>
    <t>C900301</t>
  </si>
  <si>
    <t>Protezione per sonda termometrica cutanea. Cf 150 pz</t>
  </si>
  <si>
    <t>Filtro d'aria, per V-808. Cf 10 pz</t>
  </si>
  <si>
    <t>Z120804385</t>
  </si>
  <si>
    <t>Cavo paziente SpO2 RD SET</t>
  </si>
  <si>
    <t>Z123020480</t>
  </si>
  <si>
    <t>Sensore O2</t>
  </si>
  <si>
    <t>Manicotto IRIS per Oblò. Cf 20 pz</t>
  </si>
  <si>
    <t>Z120804380</t>
  </si>
  <si>
    <t>Sensore Temperatura cutanea centrale, riutilizzabile</t>
  </si>
  <si>
    <t>Z12040199</t>
  </si>
  <si>
    <t>Circuito respiratorio universale con cartuccia LavaBed, Neonatale,monouso.</t>
  </si>
  <si>
    <r>
      <rPr>
        <b/>
        <sz val="8"/>
        <color indexed="8"/>
        <rFont val="Calibri"/>
        <family val="2"/>
        <scheme val="minor"/>
      </rPr>
      <t>LOTTO NON DIVISIBILE</t>
    </r>
    <r>
      <rPr>
        <sz val="8"/>
        <color theme="1"/>
        <rFont val="Calibri"/>
        <family val="2"/>
        <scheme val="minor"/>
      </rPr>
      <t xml:space="preserve">   - Materiale di Consumo per INCUBATRICE da trasporto ATOM V808 Fabbisogno Presunto Annuo</t>
    </r>
  </si>
  <si>
    <t>Lotto n°6</t>
  </si>
  <si>
    <t xml:space="preserve">Caratteristiche della connessione </t>
  </si>
  <si>
    <t xml:space="preserve"> GRIGLIA  LOTTO  n 5----Materiale di Consumo per MONITOR TRANSCUTANEO SENTEC</t>
  </si>
  <si>
    <t>Clip auricolare, per Sentec cf 24 pz</t>
  </si>
  <si>
    <t>50705/R</t>
  </si>
  <si>
    <t>Prolunga, per sensore digitale L 1,5 m</t>
  </si>
  <si>
    <t>SENSORE OXIVENT</t>
  </si>
  <si>
    <t>Sostituzione membrana, per Sentec con PUNTO blu cf 9 pz</t>
  </si>
  <si>
    <t>61755/R</t>
  </si>
  <si>
    <t>Gel di contatto, 5 ml</t>
  </si>
  <si>
    <t>61724/R</t>
  </si>
  <si>
    <t>Guarnizione stazione di calibrazione</t>
  </si>
  <si>
    <t>N.D.</t>
  </si>
  <si>
    <t xml:space="preserve">Bombola Gas, per SenTec. </t>
  </si>
  <si>
    <t>61685/R</t>
  </si>
  <si>
    <t>Adesivo Staysite™, per anello adesivo SENMAR-SF e SENMAR-MI per utilizzo in incubatrice con umidità elevata cf 50 pz</t>
  </si>
  <si>
    <t>Z1203020485</t>
  </si>
  <si>
    <t>Anello adesivo per sensore per pelle normale cf 48 pz</t>
  </si>
  <si>
    <t>61584/R</t>
  </si>
  <si>
    <t>Anello adesivo per sensore,  per pelle fragile e delicata cf 24 pz</t>
  </si>
  <si>
    <t>59566/R</t>
  </si>
  <si>
    <r>
      <rPr>
        <b/>
        <sz val="8"/>
        <color indexed="8"/>
        <rFont val="Calibri"/>
        <family val="2"/>
        <scheme val="minor"/>
      </rPr>
      <t>LOTTO NON DIVISIBILE</t>
    </r>
    <r>
      <rPr>
        <sz val="8"/>
        <color theme="1"/>
        <rFont val="Calibri"/>
        <family val="2"/>
        <scheme val="minor"/>
      </rPr>
      <t xml:space="preserve">   - Materiale di Consumo per MONITOR TRANSCUTANEO SENTEC Fabbisogno Presunto Annuo</t>
    </r>
  </si>
  <si>
    <t>Lotto n°5</t>
  </si>
  <si>
    <t xml:space="preserve"> GRIGLIA  LOTTO  n 4---- Materiale di Consumo per monitor Radical 7 </t>
  </si>
  <si>
    <t>Plastilina/Sigillante con fori di supporto per capillari cf da 10 pz</t>
  </si>
  <si>
    <t>W0501010280</t>
  </si>
  <si>
    <t>Kit batterie per RADICAL 7</t>
  </si>
  <si>
    <t>Z120302480</t>
  </si>
  <si>
    <t>RD SET MD20- Cavo Paziente SpO2, da 1,22 m</t>
  </si>
  <si>
    <t>C020501</t>
  </si>
  <si>
    <t>Attenuatori 7 db</t>
  </si>
  <si>
    <t>T0306</t>
  </si>
  <si>
    <t>RD SET MD20- Cavo Paziente SpO2, da 3,60 m</t>
  </si>
  <si>
    <t>Z1203020480</t>
  </si>
  <si>
    <t xml:space="preserve">RD SET Neo  Sensore Adesivo Neonatale Pelle Sensibile, &lt; 3KG 
</t>
  </si>
  <si>
    <t xml:space="preserve">RD SET NeoPt  Sensore Non Adesivo Neonatale Pelle Sensibile  &lt; 1KG
</t>
  </si>
  <si>
    <t xml:space="preserve">RD SET Inf Sensore Adesivo Neonatale Pelle Sensibile, da 3 a 20 kg
</t>
  </si>
  <si>
    <r>
      <rPr>
        <b/>
        <sz val="8"/>
        <color indexed="8"/>
        <rFont val="Calibri"/>
        <family val="2"/>
        <scheme val="minor"/>
      </rPr>
      <t>LOTTO NON DIVISIBILE</t>
    </r>
    <r>
      <rPr>
        <sz val="8"/>
        <color theme="1"/>
        <rFont val="Calibri"/>
        <family val="2"/>
        <scheme val="minor"/>
      </rPr>
      <t xml:space="preserve">   - Materiale di Consumo per monitor Radical 7 Fabbisogno Presunto Annuo</t>
    </r>
  </si>
  <si>
    <t>Lotto n°4</t>
  </si>
  <si>
    <t>Atraumaticità</t>
  </si>
  <si>
    <t>Caratteristiche della connessione (ergonomicità)</t>
  </si>
  <si>
    <t xml:space="preserve"> GRIGLIA  LOTTO  n 3---Mat. di Cons. Fabian Plus  HFO </t>
  </si>
  <si>
    <t>Maschera nCPAP, taglia M, monouso, cf 10 pz</t>
  </si>
  <si>
    <t>Maschera nCPAP, taglia S, monouso, cf 10 pz</t>
  </si>
  <si>
    <t>Maschera nCPAP, taglia XS, monouso, cf 10 pz</t>
  </si>
  <si>
    <t>Nasocannula nCPAP, taglia M, monouso, cf 10 pz</t>
  </si>
  <si>
    <t>Nasocannula nCPAP, taglia S, monouso, cf 10 pz</t>
  </si>
  <si>
    <t>Nasocannula nCPAP, taglia XS, monouso, cf 10 pz</t>
  </si>
  <si>
    <t>Raccordo a T con linea pressione per generatore Miniflow®, monouso, cf 10 pz</t>
  </si>
  <si>
    <t>Cuffia a maglia, in cotone e in 3 taglie dotata di fascia non elastica con strisce adesive di fissaggio e di supporti per nasocannule o generatori ncpap</t>
  </si>
  <si>
    <t xml:space="preserve">Sistema di protezione e fissaggio, in idrocolloide e velcro, per la protezione della bocca e del naso a contatto con naso cannule,cannule,mascherine e generatori di ncpap, e per il fissaggio delle stesse. 4 misure </t>
  </si>
  <si>
    <t>M0599</t>
  </si>
  <si>
    <t>Kit NO con valvola di non ritorno, monouso. Cf 10 pz</t>
  </si>
  <si>
    <t>Test Polmone a singolo compartimento</t>
  </si>
  <si>
    <t>Kit CPAP e NIV per un supporto respiratorio non-invasivo ( nCPAP e ventilazione non-invasiva) nel trattamento dei neonati e  prematuri in terapia intensiva. Composto da componenti monopaziente: Generatore cpap, nasocannula (XS,S,M,L,XL,WIDE L), maschera nasale (S,M,L,XL), cuffiette per CPAP e Nastri di misurazione circonferenza cranica</t>
  </si>
  <si>
    <t>ASSEMBLATO</t>
  </si>
  <si>
    <t>Circuito monouso neonatale doppio riscaldato Fabian HFO con camera di umidificazione autoriempimento. conf. Da 10 pz</t>
  </si>
  <si>
    <t>Modulo di controllo per la nebulizzazione e somministrazione intermittente dei farmaci durante la ventilazione</t>
  </si>
  <si>
    <t>Nasocannula misure 5:prematuri,neonati, infante piccola,infante grande, infante mono-uscita. monopaziente conf. Da 25 pz</t>
  </si>
  <si>
    <t>Interfaccia per supporto respiratorio nasale mis. micro-prematuro, prematuri, neonati e infanti. Dotata di connettore standard di 15 mm che consente l’utilizzo con qualsiasi modalità ventilatoria (CPAP, IMV, IPPV, HFO, nHFO, NCPAP o NIPPV) confezione da 10 pz</t>
  </si>
  <si>
    <t>Adattatore circuito per nCPAP</t>
  </si>
  <si>
    <t xml:space="preserve"> R02010199</t>
  </si>
  <si>
    <t>Connettore per HFO, per Fabian HFO</t>
  </si>
  <si>
    <t>Tappo per Aeroneb</t>
  </si>
  <si>
    <t>R03010380</t>
  </si>
  <si>
    <t>Succhietto colore neutro</t>
  </si>
  <si>
    <t>V028099</t>
  </si>
  <si>
    <t>Nebulizzatore per Aeroneb</t>
  </si>
  <si>
    <t>Connettore a T per Aeroneb</t>
  </si>
  <si>
    <t>Membrana valvola espiratoria per Fabian</t>
  </si>
  <si>
    <t>Blocco Valvola espiratoria per Fabian</t>
  </si>
  <si>
    <t>Kit Aeroneb Solo: nebulizzatore,tappo e connettore a T. confezione da 10 pz</t>
  </si>
  <si>
    <t>Cavo per sensore di flusso</t>
  </si>
  <si>
    <t>Sensore di flusso neonatale</t>
  </si>
  <si>
    <t>Z123019085</t>
  </si>
  <si>
    <t>Specificità e  funzionalità</t>
  </si>
  <si>
    <t>Materiali  ipoallergizzanti atossici  per neonato</t>
  </si>
  <si>
    <t xml:space="preserve"> GRIGLIA  LOTTO  n 2---Materiale per la Care</t>
  </si>
  <si>
    <t>FERMA BRACCIO FLESSIBILI PER CANNULAZIONE MISURE:  piccolo con inserto in alluminio flessibile 150x40mm, con inserto 175x50 mm, con inserto 210x65mm, in polipropilene (MRI compatibile) 176x57mm. cf 10 pz.</t>
  </si>
  <si>
    <t>Supporto per intubazioni, in idrocolloide, varie misure. cf 5 pz</t>
  </si>
  <si>
    <t>A03020102</t>
  </si>
  <si>
    <t>Lenzuolo monouso, per incubatrice</t>
  </si>
  <si>
    <t>Lenzuolo monouso, Diamond di fototerapia per incubatrice</t>
  </si>
  <si>
    <t>Materassino neonatale per prevenzione della plagiocefalia in incubatrice</t>
  </si>
  <si>
    <t>Supporto per cateteri e cannule STANDARD, in idrocolloide</t>
  </si>
  <si>
    <t>Supporto per catetere ombelicale all'drocolloide, mis.  micro/small/large</t>
  </si>
  <si>
    <t>Lenti protettive per fototerapia con fascette di fissaggio morbide in neofoam, per neonati e prematuri,misure micro/small/large</t>
  </si>
  <si>
    <t>V0201</t>
  </si>
  <si>
    <t xml:space="preserve">Supporto e protezione,da ulcere o decubito, per cannula nasale CPAP mis. micro/small/large </t>
  </si>
  <si>
    <t>R030180</t>
  </si>
  <si>
    <t>Sistema per incisione indolore del tallone del neonato per prelievo capillare adeguato avente preferibilmente le seguenti caratteristiche: Disponibile in cinque differenti misure per scegliere la migliore profondità e larghezza di incisione sulla base del peso del bambino. Misure richieste: prematuri ELBW incisione 0,65 x 1,4 mm; Prematuri incisione calibrata 0,85 x 1,75 mm; a termine incisione caliobrata 1,0 x 2,5 mm; Neonati incisione calibrata da 1,14 x 2,8 mm; Bambini incisione calibrata da 2,0 x 3,0 mm. La lama deve essere di acciaio chirurgico preferibilmente a doppia affilatura, per un'incisione netta ed indolore con cicatrizzazione rapida. L'incisione deve essere ad arco per un prelievo adeguato di sangue senza ledere le terminazioni nervose. Il sistema dovrebbe prevedere un meccanismo di attivazione senza pressione sul tallone, con comando a molla in acciaio (no plastica) in grado di garantire la massima velocità di esecuzione dell'incisione, a tutto vantaggio della prevenzione del dolore per il neonato e di semplice escuzione per il personale infermieristico. Si richiede un confezionamento sterile in blister singoli</t>
  </si>
  <si>
    <t>V0104</t>
  </si>
  <si>
    <t>Cerotto in idrocolloide a rotolo Lung. 4,5 m larg. 2 cm circa</t>
  </si>
  <si>
    <t>Supporto per cannule/pipette in idrocolloide,misure mini e standard</t>
  </si>
  <si>
    <t>Supporto per tubi multiuso</t>
  </si>
  <si>
    <t>Aspiratore di meconio trasparente, con ugello da pollice per la regolazione dell'aspirazione intermittente. Latex free</t>
  </si>
  <si>
    <r>
      <rPr>
        <b/>
        <sz val="8"/>
        <rFont val="Calibri"/>
        <family val="2"/>
        <scheme val="minor"/>
      </rPr>
      <t>LOTTO NON DIVISIBILE</t>
    </r>
    <r>
      <rPr>
        <sz val="8"/>
        <rFont val="Calibri"/>
        <family val="2"/>
        <scheme val="minor"/>
      </rPr>
      <t xml:space="preserve">  ----- Materiale per la care ----Fabbisogno Presunto Annuo</t>
    </r>
  </si>
  <si>
    <t>Lotto n° 2</t>
  </si>
  <si>
    <t>Corrispondenza alle apparecchiature e funzionalità</t>
  </si>
  <si>
    <t>Materiali  ipoallergizzanti specifici per pretermine</t>
  </si>
  <si>
    <t xml:space="preserve"> GRIGLIA  LOTTO  n 1---Materiale consumo per Monitor Datascope </t>
  </si>
  <si>
    <t>Micro elettrodi ECG Neonatali, pre-gellati in idrocolloide e idrogel, radiolucenti</t>
  </si>
  <si>
    <t>Elettrodi ECG Neonatali, pre-gellati in idrocolloide e idrogel, radiolucenti</t>
  </si>
  <si>
    <t>Tubo NIBP</t>
  </si>
  <si>
    <t>Z120302280</t>
  </si>
  <si>
    <t>Elettrodo Neonatale monitor</t>
  </si>
  <si>
    <t>Sonda temperatura cutanea</t>
  </si>
  <si>
    <t>Cavo ECG 3L</t>
  </si>
  <si>
    <t>Z12030285</t>
  </si>
  <si>
    <t>Bracciale, neo 1 tubo da mis. 1 (3-6  cm) a mis. 5 (12-17 cm)</t>
  </si>
  <si>
    <t>Batteria per passport</t>
  </si>
  <si>
    <t>Fascette di fissaggio per RD SET NeoPt  - Confezione Ricambio fascette di  fissaggio per sensori RD SET NeoPt scatola da 10 pz</t>
  </si>
  <si>
    <t>M0303199</t>
  </si>
  <si>
    <t>Fascette adesive per RD SET Neo
Fascetta adesive di ricambio per sensori  scatola da 102 pz</t>
  </si>
  <si>
    <t>Cavo per sensori Spo2 monopaziente</t>
  </si>
  <si>
    <r>
      <rPr>
        <b/>
        <sz val="8"/>
        <color indexed="8"/>
        <rFont val="Calibri"/>
        <family val="2"/>
        <scheme val="minor"/>
      </rPr>
      <t>LOTTO NON DIVISIBILE</t>
    </r>
    <r>
      <rPr>
        <sz val="8"/>
        <color theme="1"/>
        <rFont val="Calibri"/>
        <family val="2"/>
        <scheme val="minor"/>
      </rPr>
      <t xml:space="preserve">   ----- Mat. di consumo per Monitor Datascope -Fabbisogno Presunto Annuo</t>
    </r>
  </si>
  <si>
    <t>Lotto n° 1</t>
  </si>
  <si>
    <t>lotto 19</t>
  </si>
  <si>
    <t>LOTTO n°20    --dispositivi Care</t>
  </si>
  <si>
    <t>LOTTO  n° 21</t>
  </si>
  <si>
    <t xml:space="preserve"> GRIGLIA  LOTTO  n 19--- sistema per broncoaspirarazione</t>
  </si>
  <si>
    <t xml:space="preserve"> GRIGLIA  LOTTO  n 22</t>
  </si>
  <si>
    <t>LOTTO n° 22</t>
  </si>
  <si>
    <t xml:space="preserve"> GRIGLIA  LOTTO  n° 20-21</t>
  </si>
  <si>
    <t>LOTTO  n° 24</t>
  </si>
  <si>
    <t xml:space="preserve"> GRIGLIA  LOTTO  n ° 24</t>
  </si>
  <si>
    <t xml:space="preserve"> GRIGLIA  LOTTO  n 18-- Aggiudacazione Articolo per Articolo art 1,2,3,</t>
  </si>
  <si>
    <t xml:space="preserve"> GRIGLIA  LOTTO  n 18--- Aggiudacazione Articolo per Articolo art 4,5</t>
  </si>
  <si>
    <t>Generatore Infant Flow completo di circuito paziente neonatale riscaldato da utilizzare con umidificatore modello Hidraltis Neo</t>
  </si>
  <si>
    <t>LOTTO n°3 CIG 8268978084 SCORPORATO IN 3 SUB-LOTTI PER IL MEDESIMO IMPORTO</t>
  </si>
  <si>
    <t>SUB-Lotto n°1</t>
  </si>
  <si>
    <r>
      <rPr>
        <b/>
        <sz val="10"/>
        <color indexed="8"/>
        <rFont val="Calibri"/>
        <family val="2"/>
        <scheme val="minor"/>
      </rPr>
      <t>LOTTO NON DIVISIBILE</t>
    </r>
    <r>
      <rPr>
        <sz val="10"/>
        <color theme="1"/>
        <rFont val="Calibri"/>
        <family val="2"/>
        <scheme val="minor"/>
      </rPr>
      <t xml:space="preserve">   Mat. di Cons. per Fabian - Fabbisogno Presunto Annuo</t>
    </r>
  </si>
  <si>
    <t xml:space="preserve">Prezzo Totale </t>
  </si>
  <si>
    <t>Sensore O2 fabian/leoni plus</t>
  </si>
  <si>
    <t>SUB-Lotto n°2</t>
  </si>
  <si>
    <r>
      <rPr>
        <b/>
        <sz val="10"/>
        <color indexed="8"/>
        <rFont val="Calibri"/>
        <family val="2"/>
        <scheme val="minor"/>
      </rPr>
      <t>LOTTO NON DIVISIBILE</t>
    </r>
    <r>
      <rPr>
        <sz val="10"/>
        <color theme="1"/>
        <rFont val="Calibri"/>
        <family val="2"/>
        <scheme val="minor"/>
      </rPr>
      <t xml:space="preserve">   Mat. di Cons. per Umidificatore Deas Hydraltis Neo- Fabbisogno Presunto Annuo</t>
    </r>
  </si>
  <si>
    <t>Sonda temperatura</t>
  </si>
  <si>
    <t>Adattatore doppio filo riscaldante</t>
  </si>
  <si>
    <t>SUB-Lotto n°3</t>
  </si>
  <si>
    <r>
      <rPr>
        <b/>
        <sz val="10"/>
        <color indexed="8"/>
        <rFont val="Calibri"/>
        <family val="2"/>
        <scheme val="minor"/>
      </rPr>
      <t>LOTTO NON DIVISIBILE</t>
    </r>
    <r>
      <rPr>
        <sz val="10"/>
        <color theme="1"/>
        <rFont val="Calibri"/>
        <family val="2"/>
        <scheme val="minor"/>
      </rPr>
      <t xml:space="preserve">   Mat. di Cons. per Ventilazione Compatibile con i VPO in Uso- Fabbisogno Presunto Annuo</t>
    </r>
  </si>
  <si>
    <t xml:space="preserve">R9099 </t>
  </si>
  <si>
    <t>Maschera nCPAP per Generatore nCPAP Inspire™ (cf 10 pz) varie misure</t>
  </si>
  <si>
    <t>Nasocannula nCPAP, taglia extra piccola. Cf 10 pz</t>
  </si>
  <si>
    <t>Cuffiette nCPAP per Generatore nCPAP Inspire™ (cf 10 pz) varie misure</t>
  </si>
  <si>
    <t>Importo totale lotto 3</t>
  </si>
  <si>
    <t xml:space="preserve">IMPORTO </t>
  </si>
  <si>
    <t>IMPORTO</t>
  </si>
  <si>
    <t xml:space="preserve">IMPORTO  4500,00 EURO </t>
  </si>
  <si>
    <t xml:space="preserve">IMPORTO  </t>
  </si>
  <si>
    <t>Lotto</t>
  </si>
  <si>
    <t>Descrizione Lotto</t>
  </si>
  <si>
    <t>Importo per 60 Mesi</t>
  </si>
  <si>
    <t>CIG</t>
  </si>
  <si>
    <r>
      <rPr>
        <sz val="11"/>
        <color indexed="8"/>
        <rFont val="Times New Roman"/>
        <family val="1"/>
      </rPr>
      <t>LOTTO NON DIVISIBILE</t>
    </r>
    <r>
      <rPr>
        <sz val="11"/>
        <color theme="1"/>
        <rFont val="Times New Roman"/>
        <family val="1"/>
      </rPr>
      <t xml:space="preserve">   ----- Mat. di consumo per Monitor Datascope -</t>
    </r>
  </si>
  <si>
    <t>826896669B</t>
  </si>
  <si>
    <t>LOTTO NON DIVISIBILE  ----- Materiale per la care ---</t>
  </si>
  <si>
    <t>8268972B8D</t>
  </si>
  <si>
    <t>Lotto n°3</t>
  </si>
  <si>
    <r>
      <rPr>
        <sz val="11"/>
        <color indexed="8"/>
        <rFont val="Times New Roman"/>
        <family val="1"/>
      </rPr>
      <t>LOTTO NON DIVISIBILE</t>
    </r>
    <r>
      <rPr>
        <sz val="11"/>
        <color theme="1"/>
        <rFont val="Times New Roman"/>
        <family val="1"/>
      </rPr>
      <t xml:space="preserve">   Mat. di Cons. Fabian Plus  HFO - </t>
    </r>
  </si>
  <si>
    <r>
      <rPr>
        <sz val="11"/>
        <color indexed="8"/>
        <rFont val="Times New Roman"/>
        <family val="1"/>
      </rPr>
      <t>LOTTO NON DIVISIBILE</t>
    </r>
    <r>
      <rPr>
        <sz val="11"/>
        <color theme="1"/>
        <rFont val="Times New Roman"/>
        <family val="1"/>
      </rPr>
      <t xml:space="preserve">   - Materiale di Consumo per monitor Radical 7 </t>
    </r>
  </si>
  <si>
    <r>
      <rPr>
        <sz val="11"/>
        <color indexed="8"/>
        <rFont val="Times New Roman"/>
        <family val="1"/>
      </rPr>
      <t>LOTTO NON DIVISIBILE</t>
    </r>
    <r>
      <rPr>
        <sz val="11"/>
        <color theme="1"/>
        <rFont val="Times New Roman"/>
        <family val="1"/>
      </rPr>
      <t xml:space="preserve">   - Materiale di Consumo per MONITOR TRANSCUTANEO SENTEC </t>
    </r>
  </si>
  <si>
    <t>8268994DB4</t>
  </si>
  <si>
    <r>
      <rPr>
        <sz val="11"/>
        <color indexed="8"/>
        <rFont val="Times New Roman"/>
        <family val="1"/>
      </rPr>
      <t>LOTTO NON DIVISIBILE</t>
    </r>
    <r>
      <rPr>
        <sz val="11"/>
        <color theme="1"/>
        <rFont val="Times New Roman"/>
        <family val="1"/>
      </rPr>
      <t xml:space="preserve">   - Materiale di Consumo per INCUBATRICE da trasporto ATOM V808 </t>
    </r>
  </si>
  <si>
    <r>
      <rPr>
        <sz val="11"/>
        <color indexed="8"/>
        <rFont val="Times New Roman"/>
        <family val="1"/>
      </rPr>
      <t>LOTTO NON DIVISIBILE</t>
    </r>
    <r>
      <rPr>
        <sz val="11"/>
        <color theme="1"/>
        <rFont val="Times New Roman"/>
        <family val="1"/>
      </rPr>
      <t xml:space="preserve">  -- Mat. di Consumo per CFM -- </t>
    </r>
  </si>
  <si>
    <r>
      <rPr>
        <sz val="11"/>
        <color indexed="8"/>
        <rFont val="Times New Roman"/>
        <family val="1"/>
      </rPr>
      <t>LOTTO NON DIVISIBILE</t>
    </r>
    <r>
      <rPr>
        <sz val="11"/>
        <color theme="1"/>
        <rFont val="Times New Roman"/>
        <family val="1"/>
      </rPr>
      <t xml:space="preserve">  -ventilazione invasiva-  </t>
    </r>
  </si>
  <si>
    <t>82690056CA</t>
  </si>
  <si>
    <r>
      <rPr>
        <sz val="11"/>
        <color indexed="8"/>
        <rFont val="Times New Roman"/>
        <family val="1"/>
      </rPr>
      <t>LOTTO NON DIVISIBILE</t>
    </r>
    <r>
      <rPr>
        <sz val="11"/>
        <color theme="1"/>
        <rFont val="Times New Roman"/>
        <family val="1"/>
      </rPr>
      <t xml:space="preserve">  -accessi vascolari -  </t>
    </r>
  </si>
  <si>
    <t>8269009A16</t>
  </si>
  <si>
    <r>
      <rPr>
        <sz val="11"/>
        <color indexed="8"/>
        <rFont val="Times New Roman"/>
        <family val="1"/>
      </rPr>
      <t>LOTTO NON DIVISIBILE</t>
    </r>
    <r>
      <rPr>
        <sz val="11"/>
        <color theme="1"/>
        <rFont val="Times New Roman"/>
        <family val="1"/>
      </rPr>
      <t xml:space="preserve">  -care temperatura-</t>
    </r>
  </si>
  <si>
    <t>Lotto n° 11</t>
  </si>
  <si>
    <r>
      <rPr>
        <sz val="11"/>
        <color indexed="8"/>
        <rFont val="Times New Roman"/>
        <family val="1"/>
      </rPr>
      <t>LOTTO NON DIVISIBILE</t>
    </r>
    <r>
      <rPr>
        <sz val="11"/>
        <color theme="1"/>
        <rFont val="Times New Roman"/>
        <family val="1"/>
      </rPr>
      <t xml:space="preserve">  -drenaggi toracici/exsanguinotrasfusione-  </t>
    </r>
  </si>
  <si>
    <t>Lotto n° 12</t>
  </si>
  <si>
    <r>
      <rPr>
        <sz val="11"/>
        <color indexed="8"/>
        <rFont val="Times New Roman"/>
        <family val="1"/>
      </rPr>
      <t>LOTTO NON DIVISIBILE</t>
    </r>
    <r>
      <rPr>
        <sz val="11"/>
        <color theme="1"/>
        <rFont val="Times New Roman"/>
        <family val="1"/>
      </rPr>
      <t xml:space="preserve">  -materiale per aspirazione-</t>
    </r>
  </si>
  <si>
    <t>8269069B99</t>
  </si>
  <si>
    <r>
      <rPr>
        <sz val="11"/>
        <color indexed="8"/>
        <rFont val="Times New Roman"/>
        <family val="1"/>
      </rPr>
      <t>LOTTO NON DIVISIBILE</t>
    </r>
    <r>
      <rPr>
        <sz val="11"/>
        <color theme="1"/>
        <rFont val="Times New Roman"/>
        <family val="1"/>
      </rPr>
      <t xml:space="preserve">  - Mat per Otoemissioni  Otometrics Madsen-  </t>
    </r>
  </si>
  <si>
    <t xml:space="preserve">LOTTO NON DIVISIBILE ---- Mat. di Cons.Infant Flow-Airvo 2---  </t>
  </si>
  <si>
    <t xml:space="preserve"> Aggiudacazione Articolo per Articolo- materiale vario- ( vedi descrizione in prodotti e griglie)</t>
  </si>
  <si>
    <t>8269089C1A</t>
  </si>
  <si>
    <r>
      <rPr>
        <sz val="11"/>
        <color indexed="8"/>
        <rFont val="Times New Roman"/>
        <family val="1"/>
      </rPr>
      <t>LOTTO NON DIVISIBILE</t>
    </r>
    <r>
      <rPr>
        <sz val="11"/>
        <color theme="1"/>
        <rFont val="Times New Roman"/>
        <family val="1"/>
      </rPr>
      <t xml:space="preserve">  - Sistema per decontaminazione impianto di aspirazione -</t>
    </r>
  </si>
  <si>
    <t>8269093F66</t>
  </si>
  <si>
    <t>Lotto n° 17</t>
  </si>
  <si>
    <t>LOTTO NON DIVISIBILE --Prolunge per Infusione  -</t>
  </si>
  <si>
    <t>82690972B7</t>
  </si>
  <si>
    <t>Lotto n° 18</t>
  </si>
  <si>
    <t>Aggiudicazione articolo per articolo materiale vario- ( vedi descrizione in prodotti e griglie)</t>
  </si>
  <si>
    <t>8269107AF5</t>
  </si>
  <si>
    <t>Lotto n° 19</t>
  </si>
  <si>
    <t>Lotto n° 20</t>
  </si>
  <si>
    <t>dispositivi Care</t>
  </si>
  <si>
    <t>Lotto n° 21</t>
  </si>
  <si>
    <t>8269128C49</t>
  </si>
  <si>
    <t>Lotto n° 22</t>
  </si>
  <si>
    <t>Lotto n° 23</t>
  </si>
  <si>
    <t>82691373B9</t>
  </si>
  <si>
    <t>Lotto n° 24</t>
  </si>
  <si>
    <t>826914497E</t>
  </si>
  <si>
    <t>Modalità attribuzione punteggio</t>
  </si>
  <si>
    <t>Ponderale</t>
  </si>
  <si>
    <t>SI/NO</t>
  </si>
  <si>
    <t>Aggiudicazione articolo per articolo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</si>
</sst>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44" formatCode="_-* #,##0.00\ &quot;€&quot;_-;\-* #,##0.00\ &quot;€&quot;_-;_-* &quot;-&quot;??\ &quot;€&quot;_-;_-@_-"/>
    <numFmt numFmtId="164" formatCode="#,##0.00\ [$€-410];[Red]\-#,##0.00\ [$€-410]"/>
    <numFmt numFmtId="165" formatCode="[$€-410]\ #,##0.00;[Red]\-[$€-410]\ #,##0.00"/>
    <numFmt numFmtId="166" formatCode="&quot;€&quot;\ #,##0.00;[Red]\-&quot;€&quot;\ #,##0.00"/>
    <numFmt numFmtId="167" formatCode="&quot;€&quot;\ #,##0.00"/>
    <numFmt numFmtId="168" formatCode="&quot;€&quot;\ #,##0;[Red]\-&quot;€&quot;\ #,##0"/>
  </numFmts>
  <fonts count="21" x14ac:knownFonts="1">
    <font>
      <sz val="11"/>
      <color theme="1"/>
      <name val="Calibri"/>
      <family val="2"/>
      <scheme val="minor"/>
    </font>
    <font>
      <sz val="8"/>
      <color theme="1"/>
      <name val="Calibri"/>
      <family val="2"/>
      <scheme val="minor"/>
    </font>
    <font>
      <b/>
      <sz val="8"/>
      <color theme="1"/>
      <name val="Calibri"/>
      <family val="2"/>
      <scheme val="minor"/>
    </font>
    <font>
      <sz val="8"/>
      <color rgb="FF000000"/>
      <name val="Calibri"/>
      <family val="2"/>
      <scheme val="minor"/>
    </font>
    <font>
      <b/>
      <sz val="8"/>
      <name val="Calibri"/>
      <family val="2"/>
      <scheme val="minor"/>
    </font>
    <font>
      <sz val="10"/>
      <color theme="1"/>
      <name val="Calibri"/>
      <family val="2"/>
      <scheme val="minor"/>
    </font>
    <font>
      <sz val="8"/>
      <name val="Calibri"/>
      <family val="2"/>
      <scheme val="minor"/>
    </font>
    <font>
      <b/>
      <sz val="8"/>
      <color indexed="8"/>
      <name val="Calibri"/>
      <family val="2"/>
      <scheme val="minor"/>
    </font>
    <font>
      <sz val="8"/>
      <color indexed="8"/>
      <name val="Calibri"/>
      <family val="2"/>
      <scheme val="minor"/>
    </font>
    <font>
      <b/>
      <sz val="8"/>
      <color indexed="8"/>
      <name val="Calibri"/>
      <family val="2"/>
    </font>
    <font>
      <b/>
      <sz val="10"/>
      <color theme="1"/>
      <name val="Calibri"/>
      <family val="2"/>
      <scheme val="minor"/>
    </font>
    <font>
      <b/>
      <sz val="10"/>
      <color indexed="8"/>
      <name val="Calibri"/>
      <family val="2"/>
      <scheme val="minor"/>
    </font>
    <font>
      <sz val="10"/>
      <color indexed="8"/>
      <name val="Calibri"/>
      <family val="2"/>
      <scheme val="minor"/>
    </font>
    <font>
      <sz val="10"/>
      <name val="Calibri"/>
      <family val="2"/>
      <scheme val="minor"/>
    </font>
    <font>
      <sz val="11"/>
      <color theme="1"/>
      <name val="Calibri"/>
      <family val="2"/>
      <scheme val="minor"/>
    </font>
    <font>
      <b/>
      <sz val="11"/>
      <color theme="1"/>
      <name val="Times New Roman"/>
      <family val="1"/>
    </font>
    <font>
      <sz val="11"/>
      <color indexed="8"/>
      <name val="Times New Roman"/>
      <family val="1"/>
    </font>
    <font>
      <sz val="11"/>
      <color theme="1"/>
      <name val="Times New Roman"/>
      <family val="1"/>
    </font>
    <font>
      <b/>
      <sz val="10"/>
      <name val="Verdana"/>
      <family val="2"/>
    </font>
    <font>
      <sz val="11"/>
      <name val="Times New Roman"/>
      <family val="1"/>
    </font>
    <font>
      <b/>
      <i/>
      <sz val="8"/>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indexed="44"/>
        <bgColor indexed="64"/>
      </patternFill>
    </fill>
    <fill>
      <patternFill patternType="solid">
        <fgColor indexed="9"/>
        <bgColor indexed="64"/>
      </patternFill>
    </fill>
    <fill>
      <patternFill patternType="solid">
        <fgColor rgb="FF99CCFF"/>
        <bgColor indexed="64"/>
      </patternFill>
    </fill>
    <fill>
      <patternFill patternType="solid">
        <fgColor theme="3" tint="0.59999389629810485"/>
        <bgColor indexed="64"/>
      </patternFill>
    </fill>
    <fill>
      <patternFill patternType="solid">
        <fgColor rgb="FF40E066"/>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indexed="64"/>
      </top>
      <bottom/>
      <diagonal/>
    </border>
    <border>
      <left style="hair">
        <color indexed="8"/>
      </left>
      <right/>
      <top style="hair">
        <color indexed="8"/>
      </top>
      <bottom/>
      <diagonal/>
    </border>
    <border>
      <left style="hair">
        <color indexed="8"/>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right/>
      <top style="thin">
        <color auto="1"/>
      </top>
      <bottom style="thin">
        <color indexed="64"/>
      </bottom>
      <diagonal/>
    </border>
    <border>
      <left style="thin">
        <color auto="1"/>
      </left>
      <right/>
      <top style="thin">
        <color auto="1"/>
      </top>
      <bottom style="thin">
        <color auto="1"/>
      </bottom>
      <diagonal/>
    </border>
    <border>
      <left/>
      <right/>
      <top style="thin">
        <color auto="1"/>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14" fillId="0" borderId="0" applyFont="0" applyFill="0" applyBorder="0" applyAlignment="0" applyProtection="0"/>
  </cellStyleXfs>
  <cellXfs count="374">
    <xf numFmtId="0" fontId="0" fillId="0" borderId="0" xfId="0"/>
    <xf numFmtId="0" fontId="0" fillId="0" borderId="0" xfId="0" applyAlignment="1">
      <alignment vertical="center"/>
    </xf>
    <xf numFmtId="0" fontId="1" fillId="0" borderId="1" xfId="0" applyFont="1" applyBorder="1" applyAlignment="1">
      <alignment vertical="center"/>
    </xf>
    <xf numFmtId="0" fontId="1" fillId="0" borderId="1" xfId="0" applyFont="1" applyBorder="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Border="1"/>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left" vertical="center"/>
    </xf>
    <xf numFmtId="0" fontId="1" fillId="0" borderId="1" xfId="0" applyFont="1" applyBorder="1" applyAlignment="1">
      <alignment horizontal="center"/>
    </xf>
    <xf numFmtId="0" fontId="0" fillId="3" borderId="0" xfId="0" applyFill="1" applyBorder="1"/>
    <xf numFmtId="164" fontId="1" fillId="4" borderId="1" xfId="0" applyNumberFormat="1" applyFont="1" applyFill="1" applyBorder="1" applyAlignment="1">
      <alignment vertical="center"/>
    </xf>
    <xf numFmtId="165" fontId="1" fillId="4" borderId="1" xfId="0" applyNumberFormat="1" applyFont="1" applyFill="1" applyBorder="1" applyAlignment="1">
      <alignment horizontal="center" vertical="center"/>
    </xf>
    <xf numFmtId="0" fontId="4"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3" fontId="1" fillId="4" borderId="1"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0" fillId="3" borderId="0" xfId="0" applyFill="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vertical="center"/>
    </xf>
    <xf numFmtId="0" fontId="4" fillId="0" borderId="0" xfId="0" applyFont="1" applyBorder="1" applyAlignment="1">
      <alignment horizontal="center" vertical="center" wrapText="1"/>
    </xf>
    <xf numFmtId="0" fontId="5" fillId="0" borderId="0" xfId="0" applyFont="1" applyBorder="1"/>
    <xf numFmtId="164" fontId="1" fillId="0" borderId="3" xfId="0" applyNumberFormat="1" applyFont="1" applyBorder="1" applyAlignment="1">
      <alignment vertical="center"/>
    </xf>
    <xf numFmtId="165" fontId="1" fillId="0" borderId="1" xfId="0" applyNumberFormat="1" applyFont="1" applyBorder="1" applyAlignment="1">
      <alignment horizontal="center" vertical="center"/>
    </xf>
    <xf numFmtId="0" fontId="4" fillId="0" borderId="1" xfId="0" applyFont="1" applyBorder="1" applyAlignment="1">
      <alignment horizontal="right" vertical="center" wrapText="1"/>
    </xf>
    <xf numFmtId="3" fontId="1" fillId="0" borderId="1" xfId="0" applyNumberFormat="1" applyFont="1" applyBorder="1" applyAlignment="1">
      <alignment horizontal="center" vertical="center"/>
    </xf>
    <xf numFmtId="164" fontId="1" fillId="0" borderId="6" xfId="0" applyNumberFormat="1" applyFont="1" applyBorder="1" applyAlignment="1">
      <alignment vertical="center"/>
    </xf>
    <xf numFmtId="165" fontId="1" fillId="0" borderId="6" xfId="0" applyNumberFormat="1" applyFont="1" applyBorder="1" applyAlignment="1">
      <alignment horizontal="center" vertical="center"/>
    </xf>
    <xf numFmtId="0" fontId="6" fillId="0" borderId="4" xfId="0" applyFont="1" applyBorder="1" applyAlignment="1">
      <alignment horizontal="left" vertical="center" wrapText="1"/>
    </xf>
    <xf numFmtId="0" fontId="1" fillId="0" borderId="4" xfId="0" applyFont="1" applyBorder="1" applyAlignment="1">
      <alignment horizontal="center" vertical="center"/>
    </xf>
    <xf numFmtId="3" fontId="1" fillId="0" borderId="4" xfId="0" applyNumberFormat="1" applyFont="1" applyBorder="1" applyAlignment="1">
      <alignment horizontal="center" vertical="center"/>
    </xf>
    <xf numFmtId="0" fontId="1" fillId="0" borderId="4" xfId="0" applyFont="1" applyBorder="1" applyAlignment="1">
      <alignment horizontal="center"/>
    </xf>
    <xf numFmtId="165" fontId="1" fillId="0" borderId="3" xfId="0" applyNumberFormat="1" applyFont="1" applyBorder="1" applyAlignment="1">
      <alignment horizontal="center" vertical="center"/>
    </xf>
    <xf numFmtId="0" fontId="6" fillId="0" borderId="1" xfId="0" applyFont="1" applyBorder="1" applyAlignment="1">
      <alignment horizontal="left" vertical="center" wrapText="1"/>
    </xf>
    <xf numFmtId="0" fontId="4" fillId="0" borderId="3" xfId="0" applyFont="1" applyBorder="1" applyAlignment="1">
      <alignment horizontal="center" vertical="center" wrapText="1"/>
    </xf>
    <xf numFmtId="164" fontId="1" fillId="4" borderId="7" xfId="0" applyNumberFormat="1" applyFont="1" applyFill="1" applyBorder="1" applyAlignment="1">
      <alignment vertical="center"/>
    </xf>
    <xf numFmtId="165" fontId="1" fillId="4" borderId="3" xfId="0" applyNumberFormat="1" applyFont="1" applyFill="1" applyBorder="1" applyAlignment="1">
      <alignment horizontal="center" vertical="center"/>
    </xf>
    <xf numFmtId="0" fontId="6"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164" fontId="1" fillId="0" borderId="0" xfId="0" applyNumberFormat="1" applyFont="1" applyBorder="1" applyAlignment="1">
      <alignment vertical="center"/>
    </xf>
    <xf numFmtId="0" fontId="0" fillId="0" borderId="0" xfId="0" applyBorder="1"/>
    <xf numFmtId="164" fontId="1" fillId="0" borderId="8" xfId="0" applyNumberFormat="1" applyFont="1" applyBorder="1" applyAlignment="1">
      <alignment vertical="center"/>
    </xf>
    <xf numFmtId="164" fontId="1" fillId="0" borderId="4" xfId="0" applyNumberFormat="1" applyFont="1" applyBorder="1" applyAlignment="1">
      <alignment vertical="center"/>
    </xf>
    <xf numFmtId="164" fontId="1" fillId="0" borderId="1" xfId="0" applyNumberFormat="1" applyFont="1" applyBorder="1" applyAlignment="1">
      <alignment vertical="center"/>
    </xf>
    <xf numFmtId="0" fontId="5" fillId="0" borderId="0" xfId="0" applyFont="1"/>
    <xf numFmtId="0" fontId="0" fillId="4" borderId="0" xfId="0" applyFill="1"/>
    <xf numFmtId="3" fontId="1" fillId="0" borderId="5" xfId="0" applyNumberFormat="1" applyFont="1" applyBorder="1" applyAlignment="1">
      <alignment horizontal="center" vertical="center"/>
    </xf>
    <xf numFmtId="0" fontId="1" fillId="0" borderId="5" xfId="0" applyFont="1" applyBorder="1" applyAlignment="1">
      <alignment horizontal="center" vertical="center"/>
    </xf>
    <xf numFmtId="0" fontId="0" fillId="0" borderId="0" xfId="0" applyBorder="1" applyAlignment="1">
      <alignment vertical="center"/>
    </xf>
    <xf numFmtId="3"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0" fillId="0" borderId="6" xfId="0" applyBorder="1" applyAlignment="1">
      <alignment vertical="center"/>
    </xf>
    <xf numFmtId="0" fontId="4" fillId="0" borderId="4" xfId="0" applyNumberFormat="1" applyFont="1" applyBorder="1" applyAlignment="1">
      <alignment horizontal="right" vertical="center" wrapText="1"/>
    </xf>
    <xf numFmtId="0" fontId="6" fillId="0" borderId="1" xfId="0" applyNumberFormat="1" applyFont="1" applyBorder="1" applyAlignment="1">
      <alignment horizontal="left" vertical="center" wrapText="1"/>
    </xf>
    <xf numFmtId="0" fontId="5" fillId="3" borderId="0" xfId="0" applyFont="1" applyFill="1"/>
    <xf numFmtId="164" fontId="1" fillId="4" borderId="0" xfId="0" applyNumberFormat="1" applyFont="1" applyFill="1" applyBorder="1" applyAlignment="1">
      <alignment vertical="center"/>
    </xf>
    <xf numFmtId="165" fontId="1" fillId="4" borderId="0" xfId="0" applyNumberFormat="1" applyFont="1" applyFill="1" applyBorder="1" applyAlignment="1">
      <alignment horizontal="center" vertical="center"/>
    </xf>
    <xf numFmtId="0" fontId="4" fillId="4" borderId="0" xfId="0" applyFont="1" applyFill="1" applyBorder="1" applyAlignment="1">
      <alignment horizontal="left" vertical="center"/>
    </xf>
    <xf numFmtId="0" fontId="1" fillId="4" borderId="0" xfId="0" applyFont="1" applyFill="1" applyBorder="1" applyAlignment="1">
      <alignment horizontal="center" vertical="center"/>
    </xf>
    <xf numFmtId="3" fontId="1" fillId="4" borderId="0" xfId="0" applyNumberFormat="1" applyFont="1" applyFill="1" applyBorder="1" applyAlignment="1">
      <alignment horizontal="center" vertical="center"/>
    </xf>
    <xf numFmtId="0" fontId="1" fillId="0" borderId="1" xfId="0" applyFont="1" applyBorder="1" applyAlignment="1">
      <alignment horizontal="center" vertical="top" wrapText="1"/>
    </xf>
    <xf numFmtId="0" fontId="1" fillId="0" borderId="1" xfId="0" applyFont="1" applyBorder="1" applyAlignment="1">
      <alignment horizontal="left" vertical="top" wrapText="1" indent="1"/>
    </xf>
    <xf numFmtId="0" fontId="1" fillId="0" borderId="4" xfId="0" applyFont="1" applyBorder="1" applyAlignment="1">
      <alignment vertical="center"/>
    </xf>
    <xf numFmtId="0" fontId="3" fillId="0" borderId="1" xfId="0" applyFont="1" applyBorder="1" applyAlignment="1">
      <alignment horizontal="left" vertical="top" wrapText="1" indent="1"/>
    </xf>
    <xf numFmtId="0" fontId="1" fillId="0" borderId="1" xfId="0" applyFont="1" applyBorder="1" applyAlignment="1">
      <alignment horizontal="left" vertical="top" wrapText="1"/>
    </xf>
    <xf numFmtId="0" fontId="2" fillId="0" borderId="1" xfId="0" applyFont="1" applyBorder="1" applyAlignment="1">
      <alignment horizontal="center" vertical="top" wrapText="1"/>
    </xf>
    <xf numFmtId="0" fontId="1" fillId="0" borderId="1" xfId="0" applyFont="1" applyFill="1" applyBorder="1" applyAlignment="1">
      <alignment horizontal="left"/>
    </xf>
    <xf numFmtId="0" fontId="2" fillId="0" borderId="1" xfId="0" applyFont="1" applyFill="1" applyBorder="1" applyAlignment="1">
      <alignment horizontal="center"/>
    </xf>
    <xf numFmtId="0" fontId="2" fillId="0" borderId="1" xfId="0" applyFont="1" applyBorder="1" applyAlignment="1">
      <alignment horizontal="center"/>
    </xf>
    <xf numFmtId="0" fontId="2" fillId="2" borderId="1" xfId="0" applyFont="1" applyFill="1" applyBorder="1" applyAlignment="1">
      <alignment horizontal="left"/>
    </xf>
    <xf numFmtId="0" fontId="4" fillId="0" borderId="1" xfId="0" applyFont="1" applyBorder="1" applyAlignment="1">
      <alignment horizontal="right" vertical="center"/>
    </xf>
    <xf numFmtId="0" fontId="6" fillId="0" borderId="1" xfId="0" applyFont="1" applyBorder="1" applyAlignment="1">
      <alignment horizontal="left" vertical="center"/>
    </xf>
    <xf numFmtId="0" fontId="1" fillId="4" borderId="0" xfId="0" applyFont="1" applyFill="1" applyBorder="1" applyAlignment="1">
      <alignment vertical="center"/>
    </xf>
    <xf numFmtId="0" fontId="1" fillId="4" borderId="1" xfId="0" applyFont="1" applyFill="1" applyBorder="1"/>
    <xf numFmtId="0" fontId="4" fillId="4" borderId="1" xfId="0" applyFont="1" applyFill="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xf>
    <xf numFmtId="0" fontId="2" fillId="0" borderId="5" xfId="0" applyFont="1" applyBorder="1" applyAlignment="1">
      <alignment horizontal="center"/>
    </xf>
    <xf numFmtId="0" fontId="2" fillId="2" borderId="5" xfId="0" applyFont="1" applyFill="1" applyBorder="1" applyAlignment="1">
      <alignment horizontal="left"/>
    </xf>
    <xf numFmtId="0" fontId="4" fillId="0" borderId="1" xfId="0" applyFont="1" applyFill="1" applyBorder="1" applyAlignment="1">
      <alignment horizontal="right" vertical="center" wrapText="1"/>
    </xf>
    <xf numFmtId="165" fontId="1" fillId="0" borderId="9" xfId="0" applyNumberFormat="1" applyFont="1" applyBorder="1" applyAlignment="1">
      <alignment horizontal="center" vertical="center"/>
    </xf>
    <xf numFmtId="0" fontId="6" fillId="0" borderId="10" xfId="0" applyFont="1" applyBorder="1" applyAlignment="1">
      <alignment vertical="center" wrapText="1"/>
    </xf>
    <xf numFmtId="0" fontId="1" fillId="0" borderId="11" xfId="0" applyFont="1" applyBorder="1" applyAlignment="1">
      <alignment horizontal="center" vertical="center"/>
    </xf>
    <xf numFmtId="3" fontId="1" fillId="0" borderId="11" xfId="0" applyNumberFormat="1" applyFont="1" applyBorder="1" applyAlignment="1">
      <alignment horizontal="center" vertical="center"/>
    </xf>
    <xf numFmtId="165" fontId="1" fillId="0" borderId="12" xfId="0" applyNumberFormat="1" applyFont="1" applyBorder="1" applyAlignment="1">
      <alignment horizontal="center" vertical="center"/>
    </xf>
    <xf numFmtId="0" fontId="6" fillId="0" borderId="11" xfId="0" applyFont="1" applyBorder="1" applyAlignment="1">
      <alignment vertical="center" wrapText="1"/>
    </xf>
    <xf numFmtId="0" fontId="6" fillId="0" borderId="0" xfId="0"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1" fillId="0" borderId="0" xfId="0" applyFont="1" applyBorder="1" applyAlignment="1">
      <alignment horizontal="center" vertical="top" wrapText="1"/>
    </xf>
    <xf numFmtId="0" fontId="2" fillId="0" borderId="0" xfId="0" applyFont="1" applyBorder="1" applyAlignment="1">
      <alignment horizontal="right" vertical="center" wrapText="1"/>
    </xf>
    <xf numFmtId="0" fontId="2" fillId="0" borderId="0" xfId="0" applyFont="1" applyBorder="1" applyAlignment="1">
      <alignment vertical="top" wrapText="1"/>
    </xf>
    <xf numFmtId="0" fontId="1" fillId="0" borderId="18" xfId="0" applyFont="1" applyFill="1" applyBorder="1"/>
    <xf numFmtId="3" fontId="1" fillId="0" borderId="18" xfId="0" applyNumberFormat="1" applyFont="1" applyBorder="1" applyAlignment="1">
      <alignment horizontal="center" vertical="top" wrapText="1"/>
    </xf>
    <xf numFmtId="0" fontId="1" fillId="0" borderId="21" xfId="0" applyFont="1" applyBorder="1" applyAlignment="1">
      <alignment horizontal="center" vertical="top" wrapText="1"/>
    </xf>
    <xf numFmtId="0" fontId="3" fillId="0" borderId="21" xfId="0" applyFont="1" applyBorder="1" applyAlignment="1">
      <alignment horizontal="left" vertical="top" wrapText="1" indent="1"/>
    </xf>
    <xf numFmtId="0" fontId="1" fillId="0" borderId="21" xfId="0" applyFont="1" applyBorder="1" applyAlignment="1">
      <alignment horizontal="left" vertical="top" wrapText="1" indent="1"/>
    </xf>
    <xf numFmtId="0" fontId="1" fillId="0" borderId="21" xfId="0" applyFont="1" applyBorder="1" applyAlignment="1">
      <alignment horizontal="left" vertical="top" wrapText="1"/>
    </xf>
    <xf numFmtId="0" fontId="2" fillId="0" borderId="21" xfId="0" applyFont="1" applyBorder="1" applyAlignment="1">
      <alignment horizontal="center" vertical="top" wrapText="1"/>
    </xf>
    <xf numFmtId="0" fontId="1" fillId="0" borderId="21" xfId="0" applyFont="1" applyBorder="1" applyAlignment="1">
      <alignment horizontal="center"/>
    </xf>
    <xf numFmtId="0" fontId="1" fillId="0" borderId="21" xfId="0" applyFont="1" applyFill="1" applyBorder="1" applyAlignment="1">
      <alignment horizontal="left"/>
    </xf>
    <xf numFmtId="0" fontId="2" fillId="0" borderId="21" xfId="0" applyFont="1" applyFill="1" applyBorder="1" applyAlignment="1">
      <alignment horizontal="center"/>
    </xf>
    <xf numFmtId="0" fontId="1" fillId="0" borderId="21" xfId="0" applyFont="1" applyBorder="1"/>
    <xf numFmtId="0" fontId="2" fillId="0" borderId="21" xfId="0" applyFont="1" applyBorder="1" applyAlignment="1">
      <alignment horizontal="center"/>
    </xf>
    <xf numFmtId="0" fontId="2" fillId="2" borderId="21" xfId="0" applyFont="1" applyFill="1" applyBorder="1" applyAlignment="1">
      <alignment horizontal="left"/>
    </xf>
    <xf numFmtId="8" fontId="2" fillId="0" borderId="0" xfId="0" applyNumberFormat="1" applyFont="1" applyBorder="1" applyAlignment="1">
      <alignment vertical="center"/>
    </xf>
    <xf numFmtId="0" fontId="2" fillId="0" borderId="17" xfId="0" applyFont="1" applyBorder="1" applyAlignment="1">
      <alignment horizontal="right" vertical="center" wrapText="1"/>
    </xf>
    <xf numFmtId="8" fontId="1" fillId="0" borderId="21" xfId="0" applyNumberFormat="1" applyFont="1" applyFill="1" applyBorder="1" applyAlignment="1">
      <alignment vertical="center"/>
    </xf>
    <xf numFmtId="0" fontId="1" fillId="0" borderId="21" xfId="0" applyFont="1" applyFill="1" applyBorder="1"/>
    <xf numFmtId="3" fontId="1" fillId="0" borderId="21" xfId="0" applyNumberFormat="1" applyFont="1" applyBorder="1" applyAlignment="1">
      <alignment horizontal="center" vertical="top" wrapText="1"/>
    </xf>
    <xf numFmtId="0" fontId="7" fillId="0" borderId="23" xfId="0" applyFont="1" applyFill="1" applyBorder="1" applyAlignment="1">
      <alignment horizontal="center" vertical="center" wrapText="1"/>
    </xf>
    <xf numFmtId="0" fontId="7" fillId="0" borderId="5"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16" xfId="0" applyFont="1" applyFill="1" applyBorder="1" applyAlignment="1">
      <alignment horizontal="center" vertical="center"/>
    </xf>
    <xf numFmtId="0" fontId="1" fillId="0" borderId="16" xfId="0" applyFont="1" applyFill="1" applyBorder="1" applyAlignment="1">
      <alignment horizontal="center" vertical="center" wrapText="1"/>
    </xf>
    <xf numFmtId="166" fontId="1" fillId="0" borderId="21" xfId="0" applyNumberFormat="1" applyFont="1" applyBorder="1" applyAlignment="1">
      <alignment horizontal="right" vertical="center"/>
    </xf>
    <xf numFmtId="0" fontId="8" fillId="6" borderId="21" xfId="0" applyFont="1" applyFill="1" applyBorder="1" applyAlignment="1">
      <alignment vertical="top" wrapText="1"/>
    </xf>
    <xf numFmtId="0" fontId="1" fillId="0" borderId="21" xfId="0" applyFont="1" applyBorder="1" applyAlignment="1">
      <alignment horizontal="center" vertical="center"/>
    </xf>
    <xf numFmtId="0" fontId="1" fillId="0" borderId="21" xfId="0" applyFont="1" applyFill="1" applyBorder="1" applyAlignment="1">
      <alignment horizontal="center" vertical="center"/>
    </xf>
    <xf numFmtId="3" fontId="1" fillId="0" borderId="22" xfId="0" applyNumberFormat="1" applyFont="1" applyFill="1" applyBorder="1" applyAlignment="1">
      <alignment horizontal="center" vertical="center" wrapText="1"/>
    </xf>
    <xf numFmtId="0" fontId="1" fillId="6" borderId="21" xfId="0" applyFont="1" applyFill="1" applyBorder="1" applyAlignment="1">
      <alignment horizontal="center" vertical="center"/>
    </xf>
    <xf numFmtId="0" fontId="8" fillId="0" borderId="21" xfId="0" applyFont="1" applyBorder="1" applyAlignment="1">
      <alignment vertical="top" wrapText="1"/>
    </xf>
    <xf numFmtId="0" fontId="1" fillId="5" borderId="16"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7" fillId="0" borderId="0" xfId="0" applyFont="1" applyFill="1" applyBorder="1" applyAlignment="1">
      <alignment horizontal="right" vertical="top" wrapText="1"/>
    </xf>
    <xf numFmtId="0" fontId="1" fillId="0" borderId="0" xfId="0" applyFont="1" applyBorder="1" applyAlignment="1">
      <alignment horizontal="center" vertical="center" wrapText="1"/>
    </xf>
    <xf numFmtId="0" fontId="1" fillId="0" borderId="19" xfId="0" applyFont="1" applyBorder="1" applyAlignment="1">
      <alignment horizontal="center" vertical="top" wrapText="1"/>
    </xf>
    <xf numFmtId="0" fontId="1" fillId="0" borderId="20" xfId="0" applyFont="1" applyBorder="1" applyAlignment="1">
      <alignment horizontal="left" vertical="top" wrapText="1" indent="1"/>
    </xf>
    <xf numFmtId="0" fontId="3" fillId="0" borderId="20" xfId="0" applyFont="1" applyBorder="1" applyAlignment="1">
      <alignment horizontal="left" vertical="top" wrapText="1" indent="1"/>
    </xf>
    <xf numFmtId="0" fontId="1" fillId="0" borderId="21" xfId="0" applyFont="1" applyBorder="1" applyAlignment="1">
      <alignment vertical="center"/>
    </xf>
    <xf numFmtId="0" fontId="7" fillId="0" borderId="16" xfId="0" applyFont="1" applyFill="1" applyBorder="1" applyAlignment="1">
      <alignment horizontal="right" vertical="top"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8" fontId="1" fillId="3" borderId="21" xfId="0" applyNumberFormat="1" applyFont="1" applyFill="1" applyBorder="1" applyAlignment="1">
      <alignment vertical="center"/>
    </xf>
    <xf numFmtId="166" fontId="1" fillId="3" borderId="21" xfId="0" applyNumberFormat="1" applyFont="1" applyFill="1" applyBorder="1" applyAlignment="1">
      <alignment horizontal="right" vertical="center"/>
    </xf>
    <xf numFmtId="0" fontId="8" fillId="3" borderId="17" xfId="0" applyFont="1" applyFill="1" applyBorder="1" applyAlignment="1">
      <alignment vertical="top" wrapText="1"/>
    </xf>
    <xf numFmtId="0" fontId="1" fillId="3" borderId="21" xfId="0" applyFont="1" applyFill="1" applyBorder="1" applyAlignment="1">
      <alignment horizontal="center" vertical="center"/>
    </xf>
    <xf numFmtId="3" fontId="8" fillId="3" borderId="21" xfId="0" applyNumberFormat="1" applyFont="1" applyFill="1" applyBorder="1" applyAlignment="1">
      <alignment horizontal="center" vertical="center" wrapText="1"/>
    </xf>
    <xf numFmtId="0" fontId="1" fillId="3" borderId="21" xfId="0" applyFont="1" applyFill="1" applyBorder="1" applyAlignment="1">
      <alignment vertical="center"/>
    </xf>
    <xf numFmtId="0" fontId="8" fillId="3" borderId="17" xfId="0" applyFont="1" applyFill="1" applyBorder="1" applyAlignment="1">
      <alignment horizontal="left" vertical="top" wrapText="1"/>
    </xf>
    <xf numFmtId="0" fontId="7" fillId="3" borderId="23" xfId="0" applyFont="1" applyFill="1" applyBorder="1" applyAlignment="1">
      <alignment horizontal="center" vertical="center" wrapText="1"/>
    </xf>
    <xf numFmtId="0" fontId="7" fillId="3" borderId="5" xfId="0" applyFont="1" applyFill="1" applyBorder="1" applyAlignment="1">
      <alignment horizontal="center" vertical="center" wrapText="1"/>
    </xf>
    <xf numFmtId="8" fontId="2" fillId="0" borderId="0" xfId="0" applyNumberFormat="1" applyFont="1" applyFill="1" applyBorder="1" applyAlignment="1">
      <alignment vertical="center"/>
    </xf>
    <xf numFmtId="0" fontId="1" fillId="0" borderId="0" xfId="0" applyFont="1" applyFill="1" applyBorder="1"/>
    <xf numFmtId="0" fontId="1" fillId="0" borderId="5" xfId="0" applyFont="1" applyBorder="1" applyAlignment="1">
      <alignment horizontal="center" vertical="top" wrapText="1"/>
    </xf>
    <xf numFmtId="0" fontId="1" fillId="0" borderId="5" xfId="0" applyFont="1" applyBorder="1" applyAlignment="1">
      <alignment horizontal="left" vertical="top" wrapText="1" indent="1"/>
    </xf>
    <xf numFmtId="0" fontId="1" fillId="0" borderId="0" xfId="0" applyFont="1" applyBorder="1" applyAlignment="1">
      <alignment horizontal="left" vertical="top" wrapText="1" indent="1"/>
    </xf>
    <xf numFmtId="8" fontId="2" fillId="0" borderId="17" xfId="0" applyNumberFormat="1" applyFont="1" applyFill="1" applyBorder="1" applyAlignment="1">
      <alignment vertical="center"/>
    </xf>
    <xf numFmtId="0" fontId="7" fillId="0" borderId="21" xfId="0" applyFont="1" applyFill="1" applyBorder="1" applyAlignment="1">
      <alignment horizontal="right" vertical="top" wrapText="1"/>
    </xf>
    <xf numFmtId="8" fontId="1" fillId="3" borderId="17" xfId="0" applyNumberFormat="1" applyFont="1" applyFill="1" applyBorder="1" applyAlignment="1">
      <alignment vertical="center"/>
    </xf>
    <xf numFmtId="0" fontId="1" fillId="3" borderId="21" xfId="0" applyFont="1" applyFill="1" applyBorder="1" applyAlignment="1">
      <alignment horizontal="left" vertical="top" wrapText="1"/>
    </xf>
    <xf numFmtId="0" fontId="8" fillId="3" borderId="21" xfId="0" applyFont="1" applyFill="1" applyBorder="1" applyAlignment="1">
      <alignment horizontal="center" vertical="center" wrapText="1"/>
    </xf>
    <xf numFmtId="0" fontId="1" fillId="3" borderId="21" xfId="0" applyFont="1" applyFill="1" applyBorder="1"/>
    <xf numFmtId="8" fontId="1" fillId="3" borderId="4" xfId="0" applyNumberFormat="1" applyFont="1" applyFill="1" applyBorder="1" applyAlignment="1">
      <alignment vertical="center"/>
    </xf>
    <xf numFmtId="166" fontId="1" fillId="3" borderId="4" xfId="0" applyNumberFormat="1" applyFont="1" applyFill="1" applyBorder="1" applyAlignment="1">
      <alignment horizontal="right" vertical="center"/>
    </xf>
    <xf numFmtId="0" fontId="1" fillId="3" borderId="4" xfId="0" applyFont="1" applyFill="1" applyBorder="1" applyAlignment="1">
      <alignment horizontal="left" vertical="top" wrapText="1"/>
    </xf>
    <xf numFmtId="0" fontId="1" fillId="3" borderId="4" xfId="0" applyFont="1" applyFill="1" applyBorder="1" applyAlignment="1">
      <alignment horizontal="center" vertical="center"/>
    </xf>
    <xf numFmtId="0" fontId="8" fillId="3" borderId="4" xfId="0" applyFont="1" applyFill="1" applyBorder="1" applyAlignment="1">
      <alignment horizontal="center" vertical="center" wrapText="1"/>
    </xf>
    <xf numFmtId="0" fontId="1" fillId="3" borderId="4" xfId="0" applyFont="1" applyFill="1" applyBorder="1"/>
    <xf numFmtId="0" fontId="8" fillId="3" borderId="21" xfId="0" applyFont="1" applyFill="1" applyBorder="1" applyAlignment="1">
      <alignment vertical="top" wrapText="1"/>
    </xf>
    <xf numFmtId="0" fontId="8" fillId="3" borderId="17" xfId="0" applyFont="1" applyFill="1" applyBorder="1" applyAlignment="1">
      <alignment horizontal="center" vertical="center"/>
    </xf>
    <xf numFmtId="3" fontId="1" fillId="3" borderId="21" xfId="0" applyNumberFormat="1" applyFont="1" applyFill="1" applyBorder="1" applyAlignment="1">
      <alignment horizontal="center" vertical="center" wrapText="1"/>
    </xf>
    <xf numFmtId="166" fontId="6" fillId="3" borderId="21" xfId="0" applyNumberFormat="1" applyFont="1" applyFill="1" applyBorder="1" applyAlignment="1">
      <alignment horizontal="right" vertical="center"/>
    </xf>
    <xf numFmtId="0" fontId="6" fillId="3" borderId="21" xfId="0" applyFont="1" applyFill="1" applyBorder="1" applyAlignment="1">
      <alignment vertical="top" wrapText="1"/>
    </xf>
    <xf numFmtId="0" fontId="6" fillId="3" borderId="21" xfId="0" applyFont="1" applyFill="1" applyBorder="1" applyAlignment="1">
      <alignment horizontal="center" vertical="center"/>
    </xf>
    <xf numFmtId="3" fontId="6" fillId="3" borderId="21" xfId="0" applyNumberFormat="1" applyFont="1" applyFill="1" applyBorder="1" applyAlignment="1">
      <alignment horizontal="center" vertical="center" wrapText="1"/>
    </xf>
    <xf numFmtId="0" fontId="1" fillId="3" borderId="2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 fillId="3" borderId="0" xfId="0" applyFont="1" applyFill="1" applyBorder="1"/>
    <xf numFmtId="0" fontId="7" fillId="5" borderId="17" xfId="0" applyFont="1" applyFill="1" applyBorder="1" applyAlignment="1">
      <alignment vertical="center"/>
    </xf>
    <xf numFmtId="8" fontId="2" fillId="0" borderId="5" xfId="0" applyNumberFormat="1" applyFont="1" applyBorder="1" applyAlignment="1">
      <alignment vertical="center"/>
    </xf>
    <xf numFmtId="0" fontId="7" fillId="0" borderId="2" xfId="0" applyFont="1" applyFill="1" applyBorder="1" applyAlignment="1">
      <alignment horizontal="right" vertical="top" wrapText="1"/>
    </xf>
    <xf numFmtId="166" fontId="1" fillId="3" borderId="17" xfId="0" applyNumberFormat="1" applyFont="1" applyFill="1" applyBorder="1" applyAlignment="1">
      <alignment horizontal="right" vertical="center"/>
    </xf>
    <xf numFmtId="0" fontId="1" fillId="6" borderId="21" xfId="0" applyFont="1" applyFill="1" applyBorder="1" applyAlignment="1">
      <alignment horizontal="center" vertical="center" wrapText="1"/>
    </xf>
    <xf numFmtId="0" fontId="8" fillId="3" borderId="5" xfId="0" applyFont="1" applyFill="1" applyBorder="1" applyAlignment="1">
      <alignment horizontal="center" vertical="center" wrapText="1"/>
    </xf>
    <xf numFmtId="166" fontId="1" fillId="0" borderId="17" xfId="0" applyNumberFormat="1" applyFont="1" applyBorder="1" applyAlignment="1">
      <alignment horizontal="right" vertical="center"/>
    </xf>
    <xf numFmtId="0" fontId="8" fillId="0" borderId="21" xfId="0" applyFont="1" applyFill="1" applyBorder="1" applyAlignment="1">
      <alignment vertical="top" wrapText="1"/>
    </xf>
    <xf numFmtId="3" fontId="1" fillId="0" borderId="21" xfId="0" applyNumberFormat="1" applyFont="1" applyFill="1" applyBorder="1" applyAlignment="1">
      <alignment horizontal="center" vertical="center" wrapText="1"/>
    </xf>
    <xf numFmtId="0" fontId="1" fillId="3" borderId="21" xfId="0" applyFont="1" applyFill="1" applyBorder="1" applyAlignment="1">
      <alignment vertical="top" wrapText="1"/>
    </xf>
    <xf numFmtId="0" fontId="8" fillId="3" borderId="23" xfId="0" applyFont="1" applyFill="1" applyBorder="1" applyAlignment="1">
      <alignment vertical="top" wrapText="1"/>
    </xf>
    <xf numFmtId="0" fontId="1" fillId="3" borderId="23" xfId="0" applyFont="1" applyFill="1" applyBorder="1" applyAlignment="1">
      <alignment horizontal="center" vertical="center" wrapText="1"/>
    </xf>
    <xf numFmtId="3" fontId="1" fillId="3" borderId="23" xfId="0" applyNumberFormat="1" applyFont="1" applyFill="1" applyBorder="1" applyAlignment="1">
      <alignment horizontal="center" vertical="center" wrapText="1"/>
    </xf>
    <xf numFmtId="8" fontId="1" fillId="0" borderId="21" xfId="0" applyNumberFormat="1" applyFont="1" applyBorder="1" applyAlignment="1">
      <alignment vertical="center"/>
    </xf>
    <xf numFmtId="0" fontId="1" fillId="0" borderId="21" xfId="0" applyFont="1" applyBorder="1" applyAlignment="1">
      <alignment horizontal="center" vertical="center" wrapText="1"/>
    </xf>
    <xf numFmtId="3" fontId="1" fillId="0" borderId="21" xfId="0" applyNumberFormat="1" applyFont="1" applyBorder="1" applyAlignment="1">
      <alignment horizontal="center" vertical="center" wrapText="1"/>
    </xf>
    <xf numFmtId="0" fontId="2" fillId="0" borderId="0" xfId="0" applyFont="1" applyFill="1" applyBorder="1" applyAlignment="1">
      <alignment horizontal="right"/>
    </xf>
    <xf numFmtId="0" fontId="2" fillId="0" borderId="23" xfId="0" applyFont="1" applyFill="1" applyBorder="1" applyAlignment="1">
      <alignment horizontal="right"/>
    </xf>
    <xf numFmtId="0" fontId="1" fillId="0" borderId="23" xfId="0" applyFont="1" applyFill="1" applyBorder="1"/>
    <xf numFmtId="0" fontId="2" fillId="0" borderId="21" xfId="0" applyFont="1" applyFill="1" applyBorder="1" applyAlignment="1">
      <alignment horizontal="center" vertical="top" wrapText="1"/>
    </xf>
    <xf numFmtId="0" fontId="7" fillId="0" borderId="21" xfId="0" applyFont="1" applyFill="1" applyBorder="1" applyAlignment="1">
      <alignment horizontal="center" vertical="center" wrapText="1"/>
    </xf>
    <xf numFmtId="0" fontId="7" fillId="0" borderId="21" xfId="0" applyFont="1" applyBorder="1" applyAlignment="1">
      <alignment horizontal="center" vertical="center" wrapText="1"/>
    </xf>
    <xf numFmtId="0" fontId="2" fillId="0" borderId="21" xfId="0" applyFont="1" applyBorder="1"/>
    <xf numFmtId="0" fontId="2" fillId="0" borderId="0" xfId="0" applyFont="1" applyFill="1" applyBorder="1" applyAlignment="1">
      <alignment horizontal="right" vertical="top" wrapText="1"/>
    </xf>
    <xf numFmtId="3" fontId="1" fillId="0" borderId="0" xfId="0" applyNumberFormat="1" applyFont="1" applyBorder="1"/>
    <xf numFmtId="0" fontId="2" fillId="0" borderId="0" xfId="0" applyFont="1" applyBorder="1" applyAlignment="1">
      <alignment horizontal="center"/>
    </xf>
    <xf numFmtId="0" fontId="2" fillId="0" borderId="23" xfId="0" applyFont="1" applyFill="1" applyBorder="1" applyAlignment="1">
      <alignment horizontal="right" vertical="top" wrapText="1"/>
    </xf>
    <xf numFmtId="167" fontId="8" fillId="0" borderId="21" xfId="0" applyNumberFormat="1" applyFont="1" applyBorder="1" applyAlignment="1">
      <alignment horizontal="center" vertical="center"/>
    </xf>
    <xf numFmtId="0" fontId="6" fillId="0" borderId="21" xfId="0" applyFont="1" applyBorder="1" applyAlignment="1">
      <alignment horizontal="center" vertical="justify"/>
    </xf>
    <xf numFmtId="0" fontId="8" fillId="0" borderId="21" xfId="0" applyFont="1" applyFill="1" applyBorder="1" applyAlignment="1">
      <alignment horizontal="center" vertical="center"/>
    </xf>
    <xf numFmtId="0" fontId="8" fillId="0" borderId="21" xfId="0" applyFont="1" applyBorder="1" applyAlignment="1">
      <alignment horizontal="center" vertical="center"/>
    </xf>
    <xf numFmtId="168" fontId="8" fillId="0" borderId="21" xfId="0" applyNumberFormat="1" applyFont="1" applyBorder="1" applyAlignment="1">
      <alignment horizontal="center" vertical="center"/>
    </xf>
    <xf numFmtId="0" fontId="8" fillId="0" borderId="21" xfId="0" applyFont="1" applyBorder="1" applyAlignment="1">
      <alignment horizontal="center" wrapText="1"/>
    </xf>
    <xf numFmtId="0" fontId="8" fillId="0" borderId="21" xfId="0" applyFont="1" applyBorder="1" applyAlignment="1">
      <alignment horizontal="center"/>
    </xf>
    <xf numFmtId="167" fontId="8" fillId="3" borderId="21" xfId="0" applyNumberFormat="1" applyFont="1" applyFill="1" applyBorder="1" applyAlignment="1">
      <alignment horizontal="center" vertical="center"/>
    </xf>
    <xf numFmtId="0" fontId="6" fillId="3" borderId="21" xfId="0" applyFont="1" applyFill="1" applyBorder="1" applyAlignment="1">
      <alignment horizontal="center" vertical="justify" wrapText="1"/>
    </xf>
    <xf numFmtId="0" fontId="8" fillId="3" borderId="21" xfId="0" applyFont="1" applyFill="1" applyBorder="1" applyAlignment="1">
      <alignment horizontal="center" vertical="center"/>
    </xf>
    <xf numFmtId="0" fontId="4" fillId="3" borderId="21" xfId="0" applyFont="1" applyFill="1" applyBorder="1" applyAlignment="1">
      <alignment horizontal="center" vertical="justify"/>
    </xf>
    <xf numFmtId="0" fontId="6" fillId="3" borderId="21" xfId="0" applyFont="1" applyFill="1" applyBorder="1" applyAlignment="1">
      <alignment horizontal="center" vertical="justify"/>
    </xf>
    <xf numFmtId="0" fontId="2" fillId="0" borderId="0" xfId="0" applyFont="1" applyBorder="1" applyAlignment="1">
      <alignment vertical="center"/>
    </xf>
    <xf numFmtId="0" fontId="2" fillId="0" borderId="23" xfId="0" applyFont="1" applyFill="1" applyBorder="1"/>
    <xf numFmtId="0" fontId="7" fillId="0" borderId="21" xfId="0" applyFont="1" applyBorder="1" applyAlignment="1">
      <alignment horizontal="center" vertical="justify"/>
    </xf>
    <xf numFmtId="0" fontId="2" fillId="0" borderId="0" xfId="0" applyFont="1" applyBorder="1"/>
    <xf numFmtId="0" fontId="1" fillId="0" borderId="0" xfId="0" applyFont="1" applyBorder="1" applyAlignment="1">
      <alignment horizontal="right"/>
    </xf>
    <xf numFmtId="0" fontId="2" fillId="0" borderId="0" xfId="0" applyFont="1" applyBorder="1" applyAlignment="1"/>
    <xf numFmtId="0" fontId="6" fillId="3" borderId="21" xfId="0" applyFont="1" applyFill="1" applyBorder="1" applyAlignment="1">
      <alignment horizontal="left" vertical="justify" wrapText="1"/>
    </xf>
    <xf numFmtId="0" fontId="1" fillId="0" borderId="21" xfId="0" applyFont="1" applyBorder="1" applyAlignment="1">
      <alignment horizontal="center" wrapText="1"/>
    </xf>
    <xf numFmtId="3" fontId="8" fillId="3" borderId="21" xfId="0" applyNumberFormat="1" applyFont="1" applyFill="1" applyBorder="1" applyAlignment="1">
      <alignment horizontal="center" vertical="center"/>
    </xf>
    <xf numFmtId="0" fontId="1" fillId="0" borderId="0" xfId="0" applyFont="1" applyBorder="1" applyAlignment="1">
      <alignment horizontal="left" wrapText="1"/>
    </xf>
    <xf numFmtId="49" fontId="8" fillId="3" borderId="21" xfId="0" applyNumberFormat="1" applyFont="1" applyFill="1" applyBorder="1" applyAlignment="1">
      <alignment horizontal="center" vertical="center"/>
    </xf>
    <xf numFmtId="0" fontId="6" fillId="3" borderId="21" xfId="0" applyFont="1" applyFill="1" applyBorder="1" applyAlignment="1">
      <alignment horizontal="left" wrapText="1"/>
    </xf>
    <xf numFmtId="0" fontId="6" fillId="3" borderId="21" xfId="0" applyFont="1" applyFill="1" applyBorder="1" applyAlignment="1">
      <alignment horizontal="left" vertical="justify"/>
    </xf>
    <xf numFmtId="167" fontId="1" fillId="0" borderId="21" xfId="0" applyNumberFormat="1" applyFont="1" applyBorder="1" applyAlignment="1">
      <alignment horizontal="center" vertical="center"/>
    </xf>
    <xf numFmtId="0" fontId="6" fillId="0" borderId="21" xfId="0" applyFont="1" applyBorder="1" applyAlignment="1">
      <alignment horizontal="left" vertical="justify"/>
    </xf>
    <xf numFmtId="49" fontId="8" fillId="0" borderId="21" xfId="0" applyNumberFormat="1" applyFont="1" applyBorder="1" applyAlignment="1">
      <alignment horizontal="center" vertical="center"/>
    </xf>
    <xf numFmtId="167" fontId="8" fillId="0" borderId="21" xfId="0" applyNumberFormat="1" applyFont="1" applyFill="1" applyBorder="1" applyAlignment="1">
      <alignment horizontal="center" vertical="center"/>
    </xf>
    <xf numFmtId="0" fontId="6" fillId="0" borderId="21" xfId="0" applyFont="1" applyBorder="1" applyAlignment="1">
      <alignment horizontal="left" vertical="top" wrapText="1"/>
    </xf>
    <xf numFmtId="0" fontId="6" fillId="0" borderId="21" xfId="0" applyFont="1" applyBorder="1" applyAlignment="1">
      <alignment horizontal="left" wrapText="1"/>
    </xf>
    <xf numFmtId="0" fontId="7" fillId="0" borderId="0" xfId="0" applyFont="1" applyBorder="1" applyAlignment="1">
      <alignment horizontal="center" vertical="justify"/>
    </xf>
    <xf numFmtId="167" fontId="4" fillId="0" borderId="5" xfId="0" applyNumberFormat="1" applyFont="1" applyFill="1" applyBorder="1" applyAlignment="1">
      <alignment horizontal="center" vertical="center" wrapText="1"/>
    </xf>
    <xf numFmtId="8" fontId="2" fillId="0" borderId="16" xfId="0" applyNumberFormat="1" applyFont="1" applyBorder="1" applyAlignment="1">
      <alignment vertical="center"/>
    </xf>
    <xf numFmtId="0" fontId="1" fillId="0" borderId="16" xfId="0" applyFont="1" applyBorder="1" applyAlignment="1">
      <alignment horizontal="right" vertical="center" wrapText="1"/>
    </xf>
    <xf numFmtId="0" fontId="2" fillId="0" borderId="16" xfId="0" applyFont="1" applyBorder="1" applyAlignment="1">
      <alignment horizontal="right" vertical="center" wrapText="1"/>
    </xf>
    <xf numFmtId="0" fontId="1" fillId="0" borderId="7" xfId="0" applyFont="1" applyFill="1" applyBorder="1" applyAlignment="1">
      <alignment horizontal="center"/>
    </xf>
    <xf numFmtId="8" fontId="2" fillId="0" borderId="21" xfId="0" applyNumberFormat="1" applyFont="1" applyBorder="1" applyAlignment="1">
      <alignment vertical="center"/>
    </xf>
    <xf numFmtId="0" fontId="1" fillId="0" borderId="21" xfId="0" applyFont="1" applyFill="1" applyBorder="1" applyAlignment="1">
      <alignment horizontal="center"/>
    </xf>
    <xf numFmtId="167" fontId="8" fillId="0" borderId="0" xfId="0" applyNumberFormat="1" applyFont="1" applyBorder="1" applyAlignment="1">
      <alignment horizontal="center" vertical="center"/>
    </xf>
    <xf numFmtId="0" fontId="2" fillId="0" borderId="21" xfId="0" applyFont="1" applyFill="1" applyBorder="1" applyAlignment="1">
      <alignment horizontal="right"/>
    </xf>
    <xf numFmtId="0" fontId="6" fillId="3" borderId="21" xfId="0" applyFont="1" applyFill="1" applyBorder="1" applyAlignment="1">
      <alignment horizontal="left" vertical="top" wrapText="1"/>
    </xf>
    <xf numFmtId="0" fontId="7" fillId="0" borderId="21" xfId="0" applyFont="1" applyBorder="1" applyAlignment="1">
      <alignment horizontal="center"/>
    </xf>
    <xf numFmtId="166" fontId="1" fillId="3" borderId="21"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1" fillId="0" borderId="8" xfId="0" applyFont="1" applyBorder="1" applyAlignment="1">
      <alignment horizontal="center"/>
    </xf>
    <xf numFmtId="0" fontId="2" fillId="0" borderId="17" xfId="0" applyFont="1" applyBorder="1" applyAlignment="1">
      <alignment horizontal="center" vertical="center" wrapText="1"/>
    </xf>
    <xf numFmtId="0" fontId="2" fillId="0" borderId="18" xfId="0" applyFont="1" applyFill="1" applyBorder="1" applyAlignment="1">
      <alignment horizontal="right"/>
    </xf>
    <xf numFmtId="166" fontId="1" fillId="0" borderId="21" xfId="0" applyNumberFormat="1" applyFont="1" applyFill="1" applyBorder="1" applyAlignment="1">
      <alignment horizontal="right" vertical="center"/>
    </xf>
    <xf numFmtId="0" fontId="1" fillId="0" borderId="21"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2" fillId="0" borderId="16" xfId="0" applyFont="1" applyFill="1" applyBorder="1" applyAlignment="1">
      <alignment horizontal="right"/>
    </xf>
    <xf numFmtId="8" fontId="1" fillId="0" borderId="0" xfId="0" applyNumberFormat="1" applyFont="1" applyBorder="1" applyAlignment="1">
      <alignment vertical="center"/>
    </xf>
    <xf numFmtId="0" fontId="1" fillId="0" borderId="2" xfId="0" applyFont="1" applyBorder="1" applyAlignment="1">
      <alignment horizontal="center"/>
    </xf>
    <xf numFmtId="0" fontId="2" fillId="0" borderId="2" xfId="0" applyFont="1" applyBorder="1" applyAlignment="1">
      <alignment horizontal="center"/>
    </xf>
    <xf numFmtId="0" fontId="8" fillId="0" borderId="21" xfId="0" applyFont="1" applyBorder="1" applyAlignment="1">
      <alignment horizontal="center" vertical="center" wrapText="1"/>
    </xf>
    <xf numFmtId="0" fontId="2" fillId="0" borderId="2" xfId="0" applyFont="1" applyFill="1" applyBorder="1" applyAlignment="1">
      <alignment horizontal="right"/>
    </xf>
    <xf numFmtId="0" fontId="1" fillId="0" borderId="16" xfId="0" applyFont="1" applyBorder="1" applyAlignment="1">
      <alignment horizontal="center" vertical="top" wrapText="1"/>
    </xf>
    <xf numFmtId="0" fontId="1" fillId="0" borderId="16" xfId="0" applyFont="1" applyBorder="1" applyAlignment="1">
      <alignment horizontal="left" vertical="top" wrapText="1" indent="1"/>
    </xf>
    <xf numFmtId="0" fontId="2" fillId="0" borderId="16" xfId="0" applyFont="1" applyBorder="1" applyAlignment="1">
      <alignment horizontal="center" vertical="center" wrapText="1"/>
    </xf>
    <xf numFmtId="0" fontId="2" fillId="0" borderId="21" xfId="0" applyFont="1" applyFill="1" applyBorder="1" applyAlignment="1">
      <alignment horizontal="left"/>
    </xf>
    <xf numFmtId="3" fontId="8" fillId="0" borderId="21" xfId="0" applyNumberFormat="1" applyFont="1" applyBorder="1" applyAlignment="1">
      <alignment horizontal="center" vertical="center" wrapText="1"/>
    </xf>
    <xf numFmtId="0" fontId="8" fillId="0" borderId="23" xfId="0" applyFont="1" applyFill="1" applyBorder="1" applyAlignment="1">
      <alignment vertical="top" wrapText="1"/>
    </xf>
    <xf numFmtId="0" fontId="1" fillId="0"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1" xfId="0" applyFont="1" applyBorder="1" applyAlignment="1">
      <alignment horizontal="left" vertical="center" wrapText="1"/>
    </xf>
    <xf numFmtId="0" fontId="1"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right"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top" wrapText="1"/>
    </xf>
    <xf numFmtId="166" fontId="5" fillId="0" borderId="1" xfId="0" applyNumberFormat="1" applyFont="1" applyBorder="1" applyAlignment="1">
      <alignment horizontal="right" vertical="center"/>
    </xf>
    <xf numFmtId="166" fontId="5" fillId="3" borderId="1" xfId="0" applyNumberFormat="1" applyFont="1" applyFill="1" applyBorder="1" applyAlignment="1">
      <alignment horizontal="right" vertical="center"/>
    </xf>
    <xf numFmtId="0" fontId="12" fillId="3" borderId="1" xfId="0" applyFont="1" applyFill="1" applyBorder="1" applyAlignment="1">
      <alignment horizontal="left" vertical="center" wrapText="1"/>
    </xf>
    <xf numFmtId="166" fontId="5" fillId="0" borderId="1" xfId="0" applyNumberFormat="1" applyFont="1" applyFill="1" applyBorder="1" applyAlignment="1">
      <alignment horizontal="right" vertical="center"/>
    </xf>
    <xf numFmtId="166" fontId="5" fillId="0" borderId="0" xfId="0" applyNumberFormat="1" applyFont="1"/>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2" fillId="0" borderId="1" xfId="0" applyFont="1" applyFill="1" applyBorder="1" applyAlignment="1">
      <alignment vertical="top" wrapText="1"/>
    </xf>
    <xf numFmtId="0" fontId="12" fillId="0" borderId="1" xfId="0" applyFont="1" applyBorder="1" applyAlignment="1">
      <alignment horizontal="center" vertical="center" wrapText="1"/>
    </xf>
    <xf numFmtId="0" fontId="12" fillId="0" borderId="1" xfId="0" applyFont="1" applyBorder="1" applyAlignment="1">
      <alignment vertical="top" wrapText="1"/>
    </xf>
    <xf numFmtId="0" fontId="13" fillId="0" borderId="1" xfId="0" applyFont="1" applyBorder="1" applyAlignment="1">
      <alignment horizontal="center" vertical="center" wrapText="1"/>
    </xf>
    <xf numFmtId="0" fontId="12" fillId="3" borderId="1" xfId="0" applyFont="1" applyFill="1" applyBorder="1" applyAlignment="1">
      <alignment wrapText="1"/>
    </xf>
    <xf numFmtId="0" fontId="10" fillId="0" borderId="0" xfId="0" applyFont="1"/>
    <xf numFmtId="8" fontId="10" fillId="0" borderId="0" xfId="0" applyNumberFormat="1" applyFont="1"/>
    <xf numFmtId="0" fontId="10" fillId="0" borderId="0" xfId="0" applyFont="1" applyAlignment="1">
      <alignment horizontal="right"/>
    </xf>
    <xf numFmtId="0" fontId="15" fillId="3" borderId="1"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6" fillId="3" borderId="1" xfId="0" applyFont="1" applyFill="1" applyBorder="1" applyAlignment="1">
      <alignment vertical="center"/>
    </xf>
    <xf numFmtId="0" fontId="17" fillId="3" borderId="1" xfId="0" applyFont="1" applyFill="1" applyBorder="1" applyAlignment="1">
      <alignment vertical="center" wrapText="1"/>
    </xf>
    <xf numFmtId="44" fontId="17" fillId="0" borderId="1" xfId="1" applyFont="1" applyBorder="1" applyAlignment="1">
      <alignment vertical="center"/>
    </xf>
    <xf numFmtId="0" fontId="16" fillId="3" borderId="1" xfId="0" applyFont="1" applyFill="1" applyBorder="1" applyAlignment="1">
      <alignment vertical="center" wrapText="1"/>
    </xf>
    <xf numFmtId="0" fontId="19" fillId="3" borderId="1" xfId="0" applyFont="1" applyFill="1" applyBorder="1" applyAlignment="1">
      <alignment vertical="center" wrapText="1"/>
    </xf>
    <xf numFmtId="44" fontId="17" fillId="0" borderId="1" xfId="1" applyFont="1" applyBorder="1" applyAlignment="1">
      <alignment vertical="center" wrapText="1"/>
    </xf>
    <xf numFmtId="44" fontId="17" fillId="3" borderId="1" xfId="1" applyFont="1" applyFill="1" applyBorder="1" applyAlignment="1">
      <alignment vertical="center" wrapText="1"/>
    </xf>
    <xf numFmtId="0" fontId="17" fillId="3" borderId="1" xfId="0" applyFont="1" applyFill="1" applyBorder="1" applyAlignment="1">
      <alignment horizontal="left" vertical="center" wrapText="1"/>
    </xf>
    <xf numFmtId="0" fontId="19" fillId="3" borderId="1" xfId="0" applyFont="1" applyFill="1" applyBorder="1" applyAlignment="1">
      <alignment horizontal="left" vertical="center" wrapText="1"/>
    </xf>
    <xf numFmtId="3" fontId="17" fillId="3" borderId="1" xfId="0" applyNumberFormat="1" applyFont="1" applyFill="1" applyBorder="1" applyAlignment="1">
      <alignment horizontal="left" vertical="center" wrapText="1"/>
    </xf>
    <xf numFmtId="0" fontId="0" fillId="0" borderId="1" xfId="0" applyBorder="1"/>
    <xf numFmtId="0" fontId="18" fillId="0" borderId="1" xfId="0" applyFont="1" applyBorder="1"/>
    <xf numFmtId="0" fontId="18" fillId="0" borderId="1" xfId="0" applyFont="1" applyBorder="1" applyAlignment="1">
      <alignment horizontal="left"/>
    </xf>
    <xf numFmtId="0" fontId="18" fillId="0" borderId="1" xfId="0" applyFont="1" applyBorder="1" applyAlignment="1">
      <alignment horizontal="left" vertical="center" wrapText="1"/>
    </xf>
    <xf numFmtId="0" fontId="17" fillId="3" borderId="1" xfId="0" applyFont="1" applyFill="1" applyBorder="1" applyAlignment="1">
      <alignment horizontal="left" vertical="center"/>
    </xf>
    <xf numFmtId="0" fontId="17" fillId="3" borderId="1" xfId="0" applyFont="1" applyFill="1" applyBorder="1" applyAlignment="1">
      <alignment vertical="center"/>
    </xf>
    <xf numFmtId="0" fontId="17" fillId="0" borderId="1" xfId="0" applyFont="1" applyBorder="1" applyAlignment="1">
      <alignment vertical="center"/>
    </xf>
    <xf numFmtId="44" fontId="15" fillId="0" borderId="1" xfId="0" applyNumberFormat="1" applyFont="1" applyBorder="1" applyAlignment="1">
      <alignment vertical="center"/>
    </xf>
    <xf numFmtId="8" fontId="2" fillId="9" borderId="1" xfId="0" applyNumberFormat="1" applyFont="1" applyFill="1" applyBorder="1" applyAlignment="1">
      <alignment vertical="center" wrapText="1"/>
    </xf>
    <xf numFmtId="8" fontId="20" fillId="9" borderId="1" xfId="0" applyNumberFormat="1" applyFont="1" applyFill="1" applyBorder="1" applyAlignment="1">
      <alignment vertical="center" wrapText="1"/>
    </xf>
    <xf numFmtId="0" fontId="2" fillId="2" borderId="21" xfId="0" applyFont="1" applyFill="1" applyBorder="1" applyAlignment="1">
      <alignment horizontal="left" wrapText="1"/>
    </xf>
    <xf numFmtId="0" fontId="1" fillId="0" borderId="21" xfId="0" applyFont="1" applyFill="1" applyBorder="1" applyAlignment="1">
      <alignment horizontal="left" vertical="center" wrapText="1"/>
    </xf>
    <xf numFmtId="0" fontId="1" fillId="9" borderId="1" xfId="0" applyFont="1" applyFill="1" applyBorder="1" applyAlignment="1">
      <alignment vertical="center" wrapText="1"/>
    </xf>
    <xf numFmtId="0" fontId="20" fillId="9" borderId="1" xfId="0" applyFont="1" applyFill="1" applyBorder="1" applyAlignment="1">
      <alignment vertical="center" wrapText="1"/>
    </xf>
    <xf numFmtId="0" fontId="2" fillId="9" borderId="1" xfId="0" applyFont="1" applyFill="1" applyBorder="1" applyAlignment="1">
      <alignment vertical="center" wrapText="1"/>
    </xf>
    <xf numFmtId="164" fontId="1" fillId="9" borderId="1" xfId="0" applyNumberFormat="1" applyFont="1" applyFill="1" applyBorder="1" applyAlignment="1">
      <alignment vertical="center" wrapText="1"/>
    </xf>
    <xf numFmtId="164" fontId="20" fillId="9" borderId="1" xfId="0" applyNumberFormat="1" applyFont="1" applyFill="1" applyBorder="1" applyAlignment="1">
      <alignment vertical="center" wrapText="1"/>
    </xf>
    <xf numFmtId="164" fontId="2" fillId="9" borderId="1" xfId="0" applyNumberFormat="1" applyFont="1" applyFill="1" applyBorder="1" applyAlignment="1">
      <alignment vertical="center" wrapText="1"/>
    </xf>
    <xf numFmtId="164" fontId="20" fillId="3" borderId="1" xfId="0" applyNumberFormat="1" applyFont="1" applyFill="1" applyBorder="1" applyAlignment="1">
      <alignment vertical="center" wrapText="1"/>
    </xf>
    <xf numFmtId="8" fontId="5" fillId="0" borderId="0" xfId="0" applyNumberFormat="1" applyFont="1"/>
    <xf numFmtId="8" fontId="0" fillId="0" borderId="0" xfId="0" applyNumberFormat="1"/>
    <xf numFmtId="0" fontId="2" fillId="0" borderId="18" xfId="0" applyFont="1" applyBorder="1" applyAlignment="1"/>
    <xf numFmtId="8" fontId="0" fillId="0" borderId="0" xfId="0" applyNumberFormat="1" applyFont="1" applyAlignment="1">
      <alignment horizontal="right"/>
    </xf>
    <xf numFmtId="8" fontId="0" fillId="0" borderId="0" xfId="0" applyNumberFormat="1" applyBorder="1"/>
    <xf numFmtId="164" fontId="0" fillId="0" borderId="0" xfId="0" applyNumberFormat="1"/>
    <xf numFmtId="164" fontId="0" fillId="3" borderId="0" xfId="0" applyNumberFormat="1" applyFill="1"/>
    <xf numFmtId="164" fontId="5" fillId="0" borderId="0" xfId="0" applyNumberFormat="1" applyFont="1" applyBorder="1"/>
    <xf numFmtId="0" fontId="1" fillId="0" borderId="21" xfId="0" applyFont="1" applyFill="1" applyBorder="1" applyAlignment="1">
      <alignment horizontal="center" vertical="top" wrapText="1"/>
    </xf>
    <xf numFmtId="0" fontId="5" fillId="7" borderId="16" xfId="0" applyFont="1" applyFill="1" applyBorder="1" applyAlignment="1">
      <alignment horizontal="center" vertical="center"/>
    </xf>
    <xf numFmtId="0" fontId="5" fillId="7" borderId="22"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6" xfId="0" applyFont="1" applyFill="1" applyBorder="1" applyAlignment="1">
      <alignment horizontal="center" vertical="center"/>
    </xf>
    <xf numFmtId="0" fontId="1" fillId="4" borderId="16"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7" fillId="5" borderId="17"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left" vertical="center" wrapText="1"/>
    </xf>
    <xf numFmtId="0" fontId="1" fillId="7" borderId="16" xfId="0" applyFont="1" applyFill="1" applyBorder="1" applyAlignment="1">
      <alignment horizontal="center" vertical="center" wrapText="1"/>
    </xf>
    <xf numFmtId="0" fontId="2"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17" xfId="0" applyFont="1" applyBorder="1" applyAlignment="1">
      <alignment horizontal="right" vertical="center" wrapText="1"/>
    </xf>
    <xf numFmtId="0" fontId="1" fillId="0" borderId="16" xfId="0" applyFont="1" applyBorder="1" applyAlignment="1">
      <alignment horizontal="right" vertical="center" wrapText="1"/>
    </xf>
    <xf numFmtId="0" fontId="7" fillId="7" borderId="21" xfId="0" applyFont="1" applyFill="1" applyBorder="1" applyAlignment="1">
      <alignment horizontal="center" vertical="center"/>
    </xf>
    <xf numFmtId="0" fontId="1" fillId="7" borderId="21" xfId="0" applyFont="1" applyFill="1" applyBorder="1" applyAlignment="1">
      <alignment horizontal="center" vertical="center" wrapText="1"/>
    </xf>
    <xf numFmtId="0" fontId="7" fillId="7" borderId="17" xfId="0" applyFont="1" applyFill="1" applyBorder="1" applyAlignment="1">
      <alignment horizontal="center" vertical="center"/>
    </xf>
    <xf numFmtId="0" fontId="7" fillId="7" borderId="16" xfId="0" applyFont="1" applyFill="1" applyBorder="1" applyAlignment="1">
      <alignment horizontal="center" vertical="center"/>
    </xf>
    <xf numFmtId="0" fontId="6" fillId="5" borderId="17"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11" fillId="7" borderId="17" xfId="0" applyFont="1" applyFill="1" applyBorder="1" applyAlignment="1">
      <alignment horizontal="center" vertical="center"/>
    </xf>
    <xf numFmtId="0" fontId="11" fillId="7" borderId="16" xfId="0" applyFont="1" applyFill="1" applyBorder="1" applyAlignment="1">
      <alignment horizontal="center" vertical="center"/>
    </xf>
    <xf numFmtId="0" fontId="10" fillId="8" borderId="2" xfId="0" applyFont="1" applyFill="1" applyBorder="1" applyAlignment="1">
      <alignment horizontal="center" vertical="center"/>
    </xf>
    <xf numFmtId="0" fontId="5" fillId="8" borderId="2" xfId="0" applyFont="1" applyFill="1" applyBorder="1" applyAlignment="1">
      <alignment horizontal="center" vertical="center"/>
    </xf>
    <xf numFmtId="0" fontId="2" fillId="0" borderId="2" xfId="0" applyFont="1" applyBorder="1" applyAlignment="1">
      <alignment horizontal="center"/>
    </xf>
    <xf numFmtId="0" fontId="1" fillId="0" borderId="2" xfId="0" applyFont="1" applyBorder="1" applyAlignment="1">
      <alignment horizontal="center"/>
    </xf>
    <xf numFmtId="0" fontId="2" fillId="0" borderId="22" xfId="0" applyFont="1" applyBorder="1" applyAlignment="1">
      <alignment horizontal="center" vertical="center" wrapText="1"/>
    </xf>
  </cellXfs>
  <cellStyles count="2">
    <cellStyle name="Normale" xfId="0" builtinId="0"/>
    <cellStyle name="Valu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alute.gov.it/portale/temi/SceltaDispomedDispositivi.jsp?SRCHPARM=SENSORI&amp;SRCHKEY=C900301&amp;SRCHISO=&amp;SRCHCIVAB=&amp;tipoRicerca=TIPOLOG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0"/>
  <sheetViews>
    <sheetView tabSelected="1" topLeftCell="A681" zoomScale="110" zoomScaleNormal="110" workbookViewId="0">
      <selection activeCell="A296" sqref="A296:A308"/>
    </sheetView>
  </sheetViews>
  <sheetFormatPr defaultRowHeight="14.4" x14ac:dyDescent="0.3"/>
  <cols>
    <col min="1" max="1" width="6.33203125" customWidth="1"/>
    <col min="2" max="2" width="7" customWidth="1"/>
    <col min="3" max="3" width="5.88671875" customWidth="1"/>
    <col min="4" max="4" width="9.33203125" customWidth="1"/>
    <col min="5" max="5" width="33.5546875" customWidth="1"/>
    <col min="6" max="6" width="8.109375" customWidth="1"/>
    <col min="7" max="7" width="11.5546875" style="1" customWidth="1"/>
    <col min="8" max="8" width="11.88671875" bestFit="1" customWidth="1"/>
  </cols>
  <sheetData>
    <row r="1" spans="1:8" x14ac:dyDescent="0.3">
      <c r="A1" s="360" t="s">
        <v>429</v>
      </c>
      <c r="B1" s="361"/>
      <c r="C1" s="352" t="s">
        <v>428</v>
      </c>
      <c r="D1" s="352"/>
      <c r="E1" s="352"/>
      <c r="F1" s="352"/>
      <c r="G1" s="352"/>
    </row>
    <row r="2" spans="1:8" ht="20.399999999999999" x14ac:dyDescent="0.3">
      <c r="A2" s="122" t="s">
        <v>87</v>
      </c>
      <c r="B2" s="122" t="s">
        <v>86</v>
      </c>
      <c r="C2" s="122" t="s">
        <v>75</v>
      </c>
      <c r="D2" s="122" t="s">
        <v>22</v>
      </c>
      <c r="E2" s="253" t="s">
        <v>85</v>
      </c>
      <c r="F2" s="203" t="s">
        <v>74</v>
      </c>
      <c r="G2" s="121" t="s">
        <v>73</v>
      </c>
    </row>
    <row r="3" spans="1:8" ht="30.6" x14ac:dyDescent="0.3">
      <c r="A3" s="196">
        <v>1</v>
      </c>
      <c r="B3" s="190">
        <v>500</v>
      </c>
      <c r="C3" s="264" t="s">
        <v>14</v>
      </c>
      <c r="D3" s="196" t="s">
        <v>300</v>
      </c>
      <c r="E3" s="189" t="s">
        <v>348</v>
      </c>
      <c r="F3" s="127">
        <v>28</v>
      </c>
      <c r="G3" s="195">
        <f t="shared" ref="G3:G16" si="0">F3*B3</f>
        <v>14000</v>
      </c>
      <c r="H3" s="54"/>
    </row>
    <row r="4" spans="1:8" ht="30.6" x14ac:dyDescent="0.3">
      <c r="A4" s="196">
        <v>2</v>
      </c>
      <c r="B4" s="190">
        <v>300</v>
      </c>
      <c r="C4" s="264" t="s">
        <v>18</v>
      </c>
      <c r="D4" s="196" t="s">
        <v>300</v>
      </c>
      <c r="E4" s="189" t="s">
        <v>347</v>
      </c>
      <c r="F4" s="127">
        <v>28</v>
      </c>
      <c r="G4" s="195">
        <f t="shared" si="0"/>
        <v>8400</v>
      </c>
      <c r="H4" s="54"/>
    </row>
    <row r="5" spans="1:8" ht="30.6" x14ac:dyDescent="0.3">
      <c r="A5" s="196">
        <v>3</v>
      </c>
      <c r="B5" s="190">
        <v>200</v>
      </c>
      <c r="C5" s="264" t="s">
        <v>18</v>
      </c>
      <c r="D5" s="196" t="s">
        <v>300</v>
      </c>
      <c r="E5" s="189" t="s">
        <v>349</v>
      </c>
      <c r="F5" s="127">
        <v>28</v>
      </c>
      <c r="G5" s="195">
        <f t="shared" si="0"/>
        <v>5600</v>
      </c>
      <c r="H5" s="54"/>
    </row>
    <row r="6" spans="1:8" x14ac:dyDescent="0.3">
      <c r="A6" s="196">
        <v>4</v>
      </c>
      <c r="B6" s="190">
        <v>12</v>
      </c>
      <c r="C6" s="196" t="s">
        <v>14</v>
      </c>
      <c r="D6" s="196" t="s">
        <v>305</v>
      </c>
      <c r="E6" s="189" t="s">
        <v>427</v>
      </c>
      <c r="F6" s="127">
        <v>275</v>
      </c>
      <c r="G6" s="195">
        <f t="shared" si="0"/>
        <v>3300</v>
      </c>
      <c r="H6" s="54"/>
    </row>
    <row r="7" spans="1:8" ht="30.6" x14ac:dyDescent="0.3">
      <c r="A7" s="196">
        <v>5</v>
      </c>
      <c r="B7" s="259">
        <v>510</v>
      </c>
      <c r="C7" s="196" t="s">
        <v>14</v>
      </c>
      <c r="D7" s="196" t="s">
        <v>425</v>
      </c>
      <c r="E7" s="172" t="s">
        <v>426</v>
      </c>
      <c r="F7" s="127">
        <v>1.25</v>
      </c>
      <c r="G7" s="195">
        <f t="shared" si="0"/>
        <v>637.5</v>
      </c>
      <c r="H7" s="54"/>
    </row>
    <row r="8" spans="1:8" ht="30.6" x14ac:dyDescent="0.3">
      <c r="A8" s="196">
        <v>6</v>
      </c>
      <c r="B8" s="259">
        <v>160</v>
      </c>
      <c r="C8" s="196" t="s">
        <v>14</v>
      </c>
      <c r="D8" s="196" t="s">
        <v>425</v>
      </c>
      <c r="E8" s="189" t="s">
        <v>424</v>
      </c>
      <c r="F8" s="127">
        <v>5.8</v>
      </c>
      <c r="G8" s="195">
        <f t="shared" si="0"/>
        <v>928</v>
      </c>
      <c r="H8" s="54"/>
    </row>
    <row r="9" spans="1:8" x14ac:dyDescent="0.3">
      <c r="A9" s="196">
        <v>7</v>
      </c>
      <c r="B9" s="259">
        <v>5</v>
      </c>
      <c r="C9" s="196" t="s">
        <v>14</v>
      </c>
      <c r="D9" s="264" t="s">
        <v>340</v>
      </c>
      <c r="E9" s="189" t="s">
        <v>423</v>
      </c>
      <c r="F9" s="257">
        <v>60</v>
      </c>
      <c r="G9" s="195">
        <f t="shared" si="0"/>
        <v>300</v>
      </c>
      <c r="H9" s="54"/>
    </row>
    <row r="10" spans="1:8" ht="20.399999999999999" x14ac:dyDescent="0.3">
      <c r="A10" s="196">
        <v>8</v>
      </c>
      <c r="B10" s="259">
        <v>500</v>
      </c>
      <c r="C10" s="196" t="s">
        <v>14</v>
      </c>
      <c r="D10" s="196" t="s">
        <v>417</v>
      </c>
      <c r="E10" s="189" t="s">
        <v>422</v>
      </c>
      <c r="F10" s="127">
        <v>10</v>
      </c>
      <c r="G10" s="195">
        <f t="shared" si="0"/>
        <v>5000</v>
      </c>
      <c r="H10" s="54"/>
    </row>
    <row r="11" spans="1:8" x14ac:dyDescent="0.3">
      <c r="A11" s="196">
        <v>9</v>
      </c>
      <c r="B11" s="259">
        <v>10</v>
      </c>
      <c r="C11" s="196" t="s">
        <v>14</v>
      </c>
      <c r="D11" s="196" t="s">
        <v>421</v>
      </c>
      <c r="E11" s="189" t="s">
        <v>420</v>
      </c>
      <c r="F11" s="127">
        <v>180</v>
      </c>
      <c r="G11" s="195">
        <f t="shared" si="0"/>
        <v>1800</v>
      </c>
      <c r="H11" s="54"/>
    </row>
    <row r="12" spans="1:8" x14ac:dyDescent="0.3">
      <c r="A12" s="196">
        <v>10</v>
      </c>
      <c r="B12" s="264">
        <v>12</v>
      </c>
      <c r="C12" s="196" t="s">
        <v>14</v>
      </c>
      <c r="D12" s="196" t="s">
        <v>310</v>
      </c>
      <c r="E12" s="189" t="s">
        <v>419</v>
      </c>
      <c r="F12" s="127">
        <v>174</v>
      </c>
      <c r="G12" s="195">
        <f t="shared" si="0"/>
        <v>2088</v>
      </c>
      <c r="H12" s="54"/>
    </row>
    <row r="13" spans="1:8" x14ac:dyDescent="0.3">
      <c r="A13" s="196">
        <v>11</v>
      </c>
      <c r="B13" s="270">
        <v>2000</v>
      </c>
      <c r="C13" s="196" t="s">
        <v>14</v>
      </c>
      <c r="D13" s="196" t="s">
        <v>342</v>
      </c>
      <c r="E13" s="189" t="s">
        <v>418</v>
      </c>
      <c r="F13" s="127">
        <v>1</v>
      </c>
      <c r="G13" s="195">
        <f t="shared" si="0"/>
        <v>2000</v>
      </c>
      <c r="H13" s="54"/>
    </row>
    <row r="14" spans="1:8" x14ac:dyDescent="0.3">
      <c r="A14" s="196">
        <v>12</v>
      </c>
      <c r="B14" s="130">
        <v>10</v>
      </c>
      <c r="C14" s="258" t="s">
        <v>14</v>
      </c>
      <c r="D14" s="196" t="s">
        <v>417</v>
      </c>
      <c r="E14" s="189" t="s">
        <v>416</v>
      </c>
      <c r="F14" s="257">
        <v>64</v>
      </c>
      <c r="G14" s="195">
        <f t="shared" si="0"/>
        <v>640</v>
      </c>
      <c r="H14" s="54"/>
    </row>
    <row r="15" spans="1:8" ht="20.399999999999999" x14ac:dyDescent="0.3">
      <c r="A15" s="196">
        <v>13</v>
      </c>
      <c r="B15" s="270">
        <v>600</v>
      </c>
      <c r="C15" s="196" t="s">
        <v>106</v>
      </c>
      <c r="D15" s="196" t="s">
        <v>13</v>
      </c>
      <c r="E15" s="189" t="s">
        <v>415</v>
      </c>
      <c r="F15" s="127">
        <v>4.8</v>
      </c>
      <c r="G15" s="195">
        <f t="shared" si="0"/>
        <v>2880</v>
      </c>
      <c r="H15" s="54"/>
    </row>
    <row r="16" spans="1:8" ht="20.399999999999999" x14ac:dyDescent="0.3">
      <c r="A16" s="196">
        <v>14</v>
      </c>
      <c r="B16" s="270">
        <v>600</v>
      </c>
      <c r="C16" s="196" t="s">
        <v>106</v>
      </c>
      <c r="D16" s="196" t="s">
        <v>13</v>
      </c>
      <c r="E16" s="189" t="s">
        <v>414</v>
      </c>
      <c r="F16" s="127">
        <v>5.5</v>
      </c>
      <c r="G16" s="195">
        <f t="shared" si="0"/>
        <v>3300</v>
      </c>
      <c r="H16" s="54"/>
    </row>
    <row r="17" spans="1:8" x14ac:dyDescent="0.3">
      <c r="A17" s="365"/>
      <c r="B17" s="355"/>
      <c r="C17" s="355"/>
      <c r="D17" s="355"/>
      <c r="E17" s="249" t="s">
        <v>458</v>
      </c>
      <c r="F17" s="6"/>
      <c r="G17" s="116">
        <f>SUM(G3:G16)</f>
        <v>50873.5</v>
      </c>
      <c r="H17" s="331">
        <f>G17*5</f>
        <v>254367.5</v>
      </c>
    </row>
    <row r="18" spans="1:8" x14ac:dyDescent="0.3">
      <c r="A18" s="255"/>
      <c r="B18" s="144"/>
      <c r="C18" s="144"/>
      <c r="D18" s="275"/>
      <c r="E18" s="256"/>
      <c r="F18" s="6"/>
      <c r="G18" s="116"/>
    </row>
    <row r="19" spans="1:8" x14ac:dyDescent="0.3">
      <c r="A19" s="255"/>
      <c r="B19" s="144"/>
      <c r="C19" s="144"/>
      <c r="D19" s="275"/>
      <c r="E19" s="256"/>
      <c r="F19" s="6"/>
      <c r="G19" s="116"/>
    </row>
    <row r="20" spans="1:8" ht="30.6" x14ac:dyDescent="0.3">
      <c r="A20" s="255"/>
      <c r="B20" s="144"/>
      <c r="C20" s="144"/>
      <c r="D20" s="274"/>
      <c r="E20" s="322" t="s">
        <v>413</v>
      </c>
      <c r="F20" s="114" t="s">
        <v>12</v>
      </c>
      <c r="G20" s="320" t="s">
        <v>509</v>
      </c>
    </row>
    <row r="21" spans="1:8" x14ac:dyDescent="0.3">
      <c r="A21" s="255"/>
      <c r="B21" s="144"/>
      <c r="C21" s="144"/>
      <c r="D21" s="274"/>
      <c r="E21" s="112" t="s">
        <v>11</v>
      </c>
      <c r="F21" s="113"/>
      <c r="G21" s="320"/>
    </row>
    <row r="22" spans="1:8" x14ac:dyDescent="0.3">
      <c r="A22" s="255"/>
      <c r="B22" s="144"/>
      <c r="C22" s="144"/>
      <c r="D22" s="274"/>
      <c r="E22" s="111" t="s">
        <v>412</v>
      </c>
      <c r="F22" s="110">
        <v>10</v>
      </c>
      <c r="G22" s="321" t="s">
        <v>510</v>
      </c>
    </row>
    <row r="23" spans="1:8" x14ac:dyDescent="0.3">
      <c r="A23" s="255"/>
      <c r="B23" s="144"/>
      <c r="C23" s="144"/>
      <c r="D23" s="274"/>
      <c r="E23" s="111" t="s">
        <v>9</v>
      </c>
      <c r="F23" s="110">
        <v>25</v>
      </c>
      <c r="G23" s="321" t="s">
        <v>510</v>
      </c>
    </row>
    <row r="24" spans="1:8" x14ac:dyDescent="0.3">
      <c r="A24" s="255"/>
      <c r="B24" s="144"/>
      <c r="C24" s="144"/>
      <c r="D24" s="274"/>
      <c r="E24" s="111" t="s">
        <v>411</v>
      </c>
      <c r="F24" s="110">
        <v>15</v>
      </c>
      <c r="G24" s="321" t="s">
        <v>510</v>
      </c>
    </row>
    <row r="25" spans="1:8" x14ac:dyDescent="0.3">
      <c r="A25" s="255"/>
      <c r="B25" s="144"/>
      <c r="C25" s="144"/>
      <c r="D25" s="274"/>
      <c r="E25" s="269"/>
      <c r="F25" s="110"/>
      <c r="G25" s="320"/>
    </row>
    <row r="26" spans="1:8" x14ac:dyDescent="0.3">
      <c r="A26" s="255"/>
      <c r="B26" s="144"/>
      <c r="C26" s="144"/>
      <c r="D26" s="274"/>
      <c r="E26" s="112" t="s">
        <v>50</v>
      </c>
      <c r="F26" s="110"/>
      <c r="G26" s="320"/>
    </row>
    <row r="27" spans="1:8" x14ac:dyDescent="0.3">
      <c r="A27" s="255"/>
      <c r="B27" s="144"/>
      <c r="C27" s="144"/>
      <c r="D27" s="274"/>
      <c r="E27" s="111" t="s">
        <v>7</v>
      </c>
      <c r="F27" s="110">
        <v>2</v>
      </c>
      <c r="G27" s="321" t="s">
        <v>510</v>
      </c>
    </row>
    <row r="28" spans="1:8" x14ac:dyDescent="0.3">
      <c r="A28" s="255"/>
      <c r="B28" s="144"/>
      <c r="C28" s="144"/>
      <c r="D28" s="274"/>
      <c r="E28" s="111" t="s">
        <v>6</v>
      </c>
      <c r="F28" s="110">
        <v>1</v>
      </c>
      <c r="G28" s="321" t="s">
        <v>510</v>
      </c>
    </row>
    <row r="29" spans="1:8" x14ac:dyDescent="0.3">
      <c r="A29" s="255"/>
      <c r="B29" s="144"/>
      <c r="C29" s="144"/>
      <c r="D29" s="196"/>
      <c r="E29" s="109" t="s">
        <v>5</v>
      </c>
      <c r="F29" s="105"/>
      <c r="G29" s="320"/>
    </row>
    <row r="30" spans="1:8" x14ac:dyDescent="0.3">
      <c r="A30" s="255"/>
      <c r="B30" s="144"/>
      <c r="C30" s="144"/>
      <c r="D30" s="196"/>
      <c r="E30" s="108" t="s">
        <v>4</v>
      </c>
      <c r="F30" s="105">
        <v>5</v>
      </c>
      <c r="G30" s="320" t="s">
        <v>511</v>
      </c>
    </row>
    <row r="31" spans="1:8" x14ac:dyDescent="0.3">
      <c r="A31" s="255"/>
      <c r="B31" s="144"/>
      <c r="C31" s="144"/>
      <c r="D31" s="196"/>
      <c r="E31" s="107" t="s">
        <v>3</v>
      </c>
      <c r="F31" s="105">
        <v>5</v>
      </c>
      <c r="G31" s="320" t="s">
        <v>511</v>
      </c>
    </row>
    <row r="32" spans="1:8" ht="20.399999999999999" x14ac:dyDescent="0.3">
      <c r="A32" s="255"/>
      <c r="B32" s="144"/>
      <c r="C32" s="144"/>
      <c r="D32" s="196"/>
      <c r="E32" s="106" t="s">
        <v>2</v>
      </c>
      <c r="F32" s="105">
        <v>5</v>
      </c>
      <c r="G32" s="320" t="s">
        <v>511</v>
      </c>
    </row>
    <row r="33" spans="1:8" ht="20.399999999999999" x14ac:dyDescent="0.3">
      <c r="A33" s="255"/>
      <c r="B33" s="144"/>
      <c r="C33" s="144"/>
      <c r="D33" s="196"/>
      <c r="E33" s="107" t="s">
        <v>1</v>
      </c>
      <c r="F33" s="105"/>
      <c r="G33" s="320"/>
    </row>
    <row r="34" spans="1:8" x14ac:dyDescent="0.3">
      <c r="A34" s="255"/>
      <c r="B34" s="144"/>
      <c r="C34" s="144"/>
      <c r="D34" s="196"/>
      <c r="E34" s="107" t="s">
        <v>0</v>
      </c>
      <c r="F34" s="105">
        <v>2</v>
      </c>
      <c r="G34" s="321" t="s">
        <v>510</v>
      </c>
    </row>
    <row r="35" spans="1:8" x14ac:dyDescent="0.3">
      <c r="A35" s="255"/>
      <c r="B35" s="144"/>
      <c r="C35" s="144"/>
      <c r="D35" s="273"/>
      <c r="E35" s="265"/>
      <c r="F35" s="6">
        <f>SUM(F22:G34)</f>
        <v>70</v>
      </c>
      <c r="G35" s="116"/>
    </row>
    <row r="36" spans="1:8" x14ac:dyDescent="0.3">
      <c r="A36" s="255"/>
      <c r="B36" s="144"/>
      <c r="C36" s="144"/>
      <c r="D36" s="144"/>
      <c r="E36" s="260"/>
      <c r="F36" s="6"/>
      <c r="G36" s="116"/>
    </row>
    <row r="37" spans="1:8" x14ac:dyDescent="0.3">
      <c r="A37" s="255"/>
      <c r="B37" s="144"/>
      <c r="C37" s="144"/>
      <c r="D37" s="144"/>
      <c r="E37" s="260"/>
      <c r="F37" s="6"/>
      <c r="G37" s="116"/>
    </row>
    <row r="38" spans="1:8" x14ac:dyDescent="0.3">
      <c r="A38" s="360" t="s">
        <v>410</v>
      </c>
      <c r="B38" s="361"/>
      <c r="C38" s="352" t="s">
        <v>409</v>
      </c>
      <c r="D38" s="352"/>
      <c r="E38" s="352"/>
      <c r="F38" s="352"/>
      <c r="G38" s="352"/>
    </row>
    <row r="39" spans="1:8" ht="20.399999999999999" x14ac:dyDescent="0.3">
      <c r="A39" s="122" t="s">
        <v>87</v>
      </c>
      <c r="B39" s="122" t="s">
        <v>86</v>
      </c>
      <c r="C39" s="122" t="s">
        <v>75</v>
      </c>
      <c r="D39" s="122" t="s">
        <v>22</v>
      </c>
      <c r="E39" s="253" t="s">
        <v>85</v>
      </c>
      <c r="F39" s="203" t="s">
        <v>74</v>
      </c>
      <c r="G39" s="121" t="s">
        <v>73</v>
      </c>
    </row>
    <row r="40" spans="1:8" ht="30.6" x14ac:dyDescent="0.3">
      <c r="A40" s="196">
        <v>1</v>
      </c>
      <c r="B40" s="190">
        <v>40</v>
      </c>
      <c r="C40" s="264" t="s">
        <v>14</v>
      </c>
      <c r="D40" s="196" t="s">
        <v>13</v>
      </c>
      <c r="E40" s="189" t="s">
        <v>408</v>
      </c>
      <c r="F40" s="127">
        <v>18</v>
      </c>
      <c r="G40" s="195">
        <f t="shared" ref="G40:G53" si="1">F40*B40</f>
        <v>720</v>
      </c>
      <c r="H40" s="54"/>
    </row>
    <row r="41" spans="1:8" x14ac:dyDescent="0.3">
      <c r="A41" s="196">
        <v>2</v>
      </c>
      <c r="B41" s="190">
        <v>40</v>
      </c>
      <c r="C41" s="264" t="s">
        <v>14</v>
      </c>
      <c r="D41" s="196" t="s">
        <v>13</v>
      </c>
      <c r="E41" s="189" t="s">
        <v>407</v>
      </c>
      <c r="F41" s="127">
        <v>4.7</v>
      </c>
      <c r="G41" s="195">
        <f t="shared" si="1"/>
        <v>188</v>
      </c>
      <c r="H41" s="54"/>
    </row>
    <row r="42" spans="1:8" ht="20.399999999999999" x14ac:dyDescent="0.3">
      <c r="A42" s="196">
        <v>3</v>
      </c>
      <c r="B42" s="190">
        <v>200</v>
      </c>
      <c r="C42" s="264" t="s">
        <v>14</v>
      </c>
      <c r="D42" s="196" t="s">
        <v>393</v>
      </c>
      <c r="E42" s="189" t="s">
        <v>406</v>
      </c>
      <c r="F42" s="127">
        <v>3.6</v>
      </c>
      <c r="G42" s="195">
        <f t="shared" si="1"/>
        <v>720</v>
      </c>
      <c r="H42" s="54"/>
    </row>
    <row r="43" spans="1:8" ht="20.399999999999999" x14ac:dyDescent="0.3">
      <c r="A43" s="196">
        <v>4</v>
      </c>
      <c r="B43" s="190">
        <v>10</v>
      </c>
      <c r="C43" s="264" t="s">
        <v>14</v>
      </c>
      <c r="D43" s="196" t="s">
        <v>13</v>
      </c>
      <c r="E43" s="189" t="s">
        <v>405</v>
      </c>
      <c r="F43" s="257">
        <v>110</v>
      </c>
      <c r="G43" s="195">
        <f t="shared" si="1"/>
        <v>1100</v>
      </c>
      <c r="H43" s="54"/>
    </row>
    <row r="44" spans="1:8" ht="244.8" x14ac:dyDescent="0.3">
      <c r="A44" s="196">
        <v>5</v>
      </c>
      <c r="B44" s="190">
        <v>10000</v>
      </c>
      <c r="C44" s="196" t="s">
        <v>14</v>
      </c>
      <c r="D44" s="196" t="s">
        <v>404</v>
      </c>
      <c r="E44" s="189" t="s">
        <v>403</v>
      </c>
      <c r="F44" s="127">
        <v>2</v>
      </c>
      <c r="G44" s="195">
        <f t="shared" si="1"/>
        <v>20000</v>
      </c>
      <c r="H44" s="54"/>
    </row>
    <row r="45" spans="1:8" ht="20.399999999999999" x14ac:dyDescent="0.3">
      <c r="A45" s="196">
        <v>6</v>
      </c>
      <c r="B45" s="259">
        <v>300</v>
      </c>
      <c r="C45" s="196" t="s">
        <v>14</v>
      </c>
      <c r="D45" s="196" t="s">
        <v>402</v>
      </c>
      <c r="E45" s="172" t="s">
        <v>401</v>
      </c>
      <c r="F45" s="127">
        <v>2</v>
      </c>
      <c r="G45" s="195">
        <f t="shared" si="1"/>
        <v>600</v>
      </c>
      <c r="H45" s="54"/>
    </row>
    <row r="46" spans="1:8" ht="30.6" x14ac:dyDescent="0.3">
      <c r="A46" s="196">
        <v>7</v>
      </c>
      <c r="B46" s="259">
        <v>300</v>
      </c>
      <c r="C46" s="196" t="s">
        <v>14</v>
      </c>
      <c r="D46" s="196" t="s">
        <v>400</v>
      </c>
      <c r="E46" s="189" t="s">
        <v>399</v>
      </c>
      <c r="F46" s="127">
        <v>7</v>
      </c>
      <c r="G46" s="195">
        <f t="shared" si="1"/>
        <v>2100</v>
      </c>
      <c r="H46" s="54"/>
    </row>
    <row r="47" spans="1:8" ht="20.399999999999999" x14ac:dyDescent="0.3">
      <c r="A47" s="196">
        <v>8</v>
      </c>
      <c r="B47" s="259">
        <v>150</v>
      </c>
      <c r="C47" s="196" t="s">
        <v>14</v>
      </c>
      <c r="D47" s="264" t="s">
        <v>13</v>
      </c>
      <c r="E47" s="189" t="s">
        <v>398</v>
      </c>
      <c r="F47" s="127">
        <v>11</v>
      </c>
      <c r="G47" s="195">
        <f t="shared" si="1"/>
        <v>1650</v>
      </c>
      <c r="H47" s="54"/>
    </row>
    <row r="48" spans="1:8" ht="20.399999999999999" x14ac:dyDescent="0.3">
      <c r="A48" s="196">
        <v>9</v>
      </c>
      <c r="B48" s="259">
        <v>150</v>
      </c>
      <c r="C48" s="196" t="s">
        <v>14</v>
      </c>
      <c r="D48" s="196" t="s">
        <v>13</v>
      </c>
      <c r="E48" s="189" t="s">
        <v>397</v>
      </c>
      <c r="F48" s="127">
        <v>7</v>
      </c>
      <c r="G48" s="195">
        <f t="shared" si="1"/>
        <v>1050</v>
      </c>
      <c r="H48" s="54"/>
    </row>
    <row r="49" spans="1:8" ht="20.399999999999999" x14ac:dyDescent="0.3">
      <c r="A49" s="196">
        <v>10</v>
      </c>
      <c r="B49" s="259">
        <v>10</v>
      </c>
      <c r="C49" s="196" t="s">
        <v>14</v>
      </c>
      <c r="D49" s="196" t="s">
        <v>143</v>
      </c>
      <c r="E49" s="189" t="s">
        <v>396</v>
      </c>
      <c r="F49" s="147">
        <v>620</v>
      </c>
      <c r="G49" s="195">
        <f t="shared" si="1"/>
        <v>6200</v>
      </c>
      <c r="H49" s="54"/>
    </row>
    <row r="50" spans="1:8" ht="20.399999999999999" x14ac:dyDescent="0.3">
      <c r="A50" s="196">
        <v>11</v>
      </c>
      <c r="B50" s="264">
        <v>100</v>
      </c>
      <c r="C50" s="196" t="s">
        <v>14</v>
      </c>
      <c r="D50" s="196" t="s">
        <v>143</v>
      </c>
      <c r="E50" s="189" t="s">
        <v>395</v>
      </c>
      <c r="F50" s="147">
        <v>5.5</v>
      </c>
      <c r="G50" s="195">
        <f t="shared" si="1"/>
        <v>550</v>
      </c>
      <c r="H50" s="54"/>
    </row>
    <row r="51" spans="1:8" x14ac:dyDescent="0.3">
      <c r="A51" s="196">
        <v>12</v>
      </c>
      <c r="B51" s="270">
        <v>100</v>
      </c>
      <c r="C51" s="196" t="s">
        <v>14</v>
      </c>
      <c r="D51" s="196" t="s">
        <v>143</v>
      </c>
      <c r="E51" s="189" t="s">
        <v>394</v>
      </c>
      <c r="F51" s="147">
        <v>4.5</v>
      </c>
      <c r="G51" s="195">
        <f t="shared" si="1"/>
        <v>450</v>
      </c>
      <c r="H51" s="54"/>
    </row>
    <row r="52" spans="1:8" ht="20.399999999999999" x14ac:dyDescent="0.3">
      <c r="A52" s="196">
        <v>13</v>
      </c>
      <c r="B52" s="123">
        <v>50</v>
      </c>
      <c r="C52" s="272" t="s">
        <v>14</v>
      </c>
      <c r="D52" s="27" t="s">
        <v>393</v>
      </c>
      <c r="E52" s="271" t="s">
        <v>392</v>
      </c>
      <c r="F52" s="257">
        <v>30</v>
      </c>
      <c r="G52" s="195">
        <f t="shared" si="1"/>
        <v>1500</v>
      </c>
      <c r="H52" s="54"/>
    </row>
    <row r="53" spans="1:8" ht="51" x14ac:dyDescent="0.3">
      <c r="A53" s="196">
        <v>14</v>
      </c>
      <c r="B53" s="270">
        <v>30</v>
      </c>
      <c r="C53" s="196" t="s">
        <v>14</v>
      </c>
      <c r="D53" s="196" t="s">
        <v>13</v>
      </c>
      <c r="E53" s="189" t="s">
        <v>391</v>
      </c>
      <c r="F53" s="257">
        <v>7</v>
      </c>
      <c r="G53" s="195">
        <f t="shared" si="1"/>
        <v>210</v>
      </c>
      <c r="H53" s="54"/>
    </row>
    <row r="54" spans="1:8" x14ac:dyDescent="0.3">
      <c r="A54" s="365"/>
      <c r="B54" s="366"/>
      <c r="C54" s="366"/>
      <c r="D54" s="366"/>
      <c r="E54" s="249" t="s">
        <v>458</v>
      </c>
      <c r="F54" s="6"/>
      <c r="G54" s="116">
        <f>SUM(G40:G53)</f>
        <v>37038</v>
      </c>
      <c r="H54" s="332">
        <f>G54*5</f>
        <v>185190</v>
      </c>
    </row>
    <row r="55" spans="1:8" x14ac:dyDescent="0.3">
      <c r="A55" s="255"/>
      <c r="B55" s="268"/>
      <c r="C55" s="268"/>
      <c r="D55" s="268"/>
      <c r="E55" s="260"/>
      <c r="F55" s="6"/>
      <c r="G55" s="116"/>
    </row>
    <row r="56" spans="1:8" ht="30.6" x14ac:dyDescent="0.3">
      <c r="A56" s="255"/>
      <c r="B56" s="268"/>
      <c r="C56" s="268"/>
      <c r="D56" s="268"/>
      <c r="E56" s="115" t="s">
        <v>390</v>
      </c>
      <c r="F56" s="114" t="s">
        <v>12</v>
      </c>
      <c r="G56" s="320" t="s">
        <v>509</v>
      </c>
    </row>
    <row r="57" spans="1:8" x14ac:dyDescent="0.3">
      <c r="A57" s="255"/>
      <c r="B57" s="268"/>
      <c r="C57" s="268"/>
      <c r="D57" s="268"/>
      <c r="E57" s="112" t="s">
        <v>11</v>
      </c>
      <c r="F57" s="113"/>
      <c r="G57" s="320"/>
    </row>
    <row r="58" spans="1:8" x14ac:dyDescent="0.3">
      <c r="A58" s="255"/>
      <c r="B58" s="268"/>
      <c r="C58" s="268"/>
      <c r="D58" s="268"/>
      <c r="E58" s="323" t="s">
        <v>389</v>
      </c>
      <c r="F58" s="110">
        <v>10</v>
      </c>
      <c r="G58" s="320" t="s">
        <v>510</v>
      </c>
    </row>
    <row r="59" spans="1:8" x14ac:dyDescent="0.3">
      <c r="A59" s="255"/>
      <c r="B59" s="268"/>
      <c r="C59" s="268"/>
      <c r="D59" s="268"/>
      <c r="E59" s="111" t="s">
        <v>9</v>
      </c>
      <c r="F59" s="110">
        <v>25</v>
      </c>
      <c r="G59" s="321" t="s">
        <v>510</v>
      </c>
    </row>
    <row r="60" spans="1:8" x14ac:dyDescent="0.3">
      <c r="A60" s="255"/>
      <c r="B60" s="268"/>
      <c r="C60" s="268"/>
      <c r="D60" s="268"/>
      <c r="E60" s="111" t="s">
        <v>388</v>
      </c>
      <c r="F60" s="110">
        <v>15</v>
      </c>
      <c r="G60" s="321" t="s">
        <v>510</v>
      </c>
    </row>
    <row r="61" spans="1:8" x14ac:dyDescent="0.3">
      <c r="A61" s="255"/>
      <c r="B61" s="268"/>
      <c r="C61" s="268"/>
      <c r="D61" s="268"/>
      <c r="E61" s="269"/>
      <c r="F61" s="110"/>
      <c r="G61" s="320"/>
    </row>
    <row r="62" spans="1:8" x14ac:dyDescent="0.3">
      <c r="A62" s="255"/>
      <c r="B62" s="268"/>
      <c r="C62" s="268"/>
      <c r="D62" s="268"/>
      <c r="E62" s="112" t="s">
        <v>50</v>
      </c>
      <c r="F62" s="110"/>
      <c r="G62" s="320"/>
    </row>
    <row r="63" spans="1:8" x14ac:dyDescent="0.3">
      <c r="A63" s="255"/>
      <c r="B63" s="268"/>
      <c r="C63" s="268"/>
      <c r="D63" s="268"/>
      <c r="E63" s="111" t="s">
        <v>7</v>
      </c>
      <c r="F63" s="110">
        <v>2</v>
      </c>
      <c r="G63" s="321" t="str">
        <f>$G$60</f>
        <v>Ponderale</v>
      </c>
    </row>
    <row r="64" spans="1:8" x14ac:dyDescent="0.3">
      <c r="A64" s="255"/>
      <c r="B64" s="268"/>
      <c r="C64" s="268"/>
      <c r="D64" s="268"/>
      <c r="E64" s="111" t="s">
        <v>6</v>
      </c>
      <c r="F64" s="110">
        <v>1</v>
      </c>
      <c r="G64" s="321" t="str">
        <f>$G$60</f>
        <v>Ponderale</v>
      </c>
    </row>
    <row r="65" spans="1:7" x14ac:dyDescent="0.3">
      <c r="A65" s="255"/>
      <c r="B65" s="268"/>
      <c r="C65" s="268"/>
      <c r="D65" s="268"/>
      <c r="E65" s="109" t="s">
        <v>5</v>
      </c>
      <c r="F65" s="105"/>
      <c r="G65" s="320"/>
    </row>
    <row r="66" spans="1:7" x14ac:dyDescent="0.3">
      <c r="A66" s="255"/>
      <c r="B66" s="268"/>
      <c r="C66" s="268"/>
      <c r="D66" s="268"/>
      <c r="E66" s="108" t="s">
        <v>4</v>
      </c>
      <c r="F66" s="105">
        <v>5</v>
      </c>
      <c r="G66" s="320" t="s">
        <v>511</v>
      </c>
    </row>
    <row r="67" spans="1:7" x14ac:dyDescent="0.3">
      <c r="A67" s="255"/>
      <c r="B67" s="268"/>
      <c r="C67" s="268"/>
      <c r="D67" s="268"/>
      <c r="E67" s="107" t="s">
        <v>3</v>
      </c>
      <c r="F67" s="105">
        <v>5</v>
      </c>
      <c r="G67" s="320" t="s">
        <v>511</v>
      </c>
    </row>
    <row r="68" spans="1:7" ht="20.399999999999999" x14ac:dyDescent="0.3">
      <c r="A68" s="255"/>
      <c r="B68" s="268"/>
      <c r="C68" s="268"/>
      <c r="D68" s="268"/>
      <c r="E68" s="106" t="s">
        <v>2</v>
      </c>
      <c r="F68" s="105">
        <v>5</v>
      </c>
      <c r="G68" s="320" t="s">
        <v>511</v>
      </c>
    </row>
    <row r="69" spans="1:7" ht="20.399999999999999" x14ac:dyDescent="0.3">
      <c r="A69" s="255"/>
      <c r="B69" s="268"/>
      <c r="C69" s="268"/>
      <c r="D69" s="268"/>
      <c r="E69" s="107" t="s">
        <v>1</v>
      </c>
      <c r="F69" s="105"/>
      <c r="G69" s="320"/>
    </row>
    <row r="70" spans="1:7" x14ac:dyDescent="0.3">
      <c r="A70" s="255"/>
      <c r="B70" s="268"/>
      <c r="C70" s="268"/>
      <c r="D70" s="268"/>
      <c r="E70" s="107" t="s">
        <v>0</v>
      </c>
      <c r="F70" s="105">
        <v>2</v>
      </c>
      <c r="G70" s="321" t="str">
        <f>$G$60</f>
        <v>Ponderale</v>
      </c>
    </row>
    <row r="71" spans="1:7" x14ac:dyDescent="0.3">
      <c r="A71" s="255"/>
      <c r="B71" s="268"/>
      <c r="C71" s="268"/>
      <c r="D71" s="268"/>
      <c r="E71" s="267"/>
      <c r="F71" s="266">
        <f>SUM(F58:G70)</f>
        <v>70</v>
      </c>
      <c r="G71" s="116"/>
    </row>
    <row r="72" spans="1:7" x14ac:dyDescent="0.3">
      <c r="A72" s="276"/>
      <c r="B72" s="277"/>
      <c r="C72" s="277"/>
      <c r="D72" s="277"/>
      <c r="E72" s="267"/>
      <c r="F72" s="100"/>
      <c r="G72" s="116"/>
    </row>
    <row r="73" spans="1:7" x14ac:dyDescent="0.3">
      <c r="A73" s="276"/>
      <c r="B73" s="277"/>
      <c r="C73" s="277"/>
      <c r="D73" s="277"/>
      <c r="E73" s="267"/>
      <c r="F73" s="100"/>
      <c r="G73" s="116"/>
    </row>
    <row r="74" spans="1:7" x14ac:dyDescent="0.3">
      <c r="A74" s="369" t="s">
        <v>442</v>
      </c>
      <c r="B74" s="370"/>
      <c r="C74" s="370"/>
      <c r="D74" s="370"/>
      <c r="E74" s="370"/>
      <c r="F74" s="370"/>
      <c r="G74" s="370"/>
    </row>
    <row r="75" spans="1:7" x14ac:dyDescent="0.3">
      <c r="A75" s="367" t="s">
        <v>443</v>
      </c>
      <c r="B75" s="368"/>
      <c r="C75" s="340" t="s">
        <v>444</v>
      </c>
      <c r="D75" s="340"/>
      <c r="E75" s="340"/>
      <c r="F75" s="340"/>
      <c r="G75" s="341"/>
    </row>
    <row r="76" spans="1:7" ht="27.6" x14ac:dyDescent="0.3">
      <c r="A76" s="278" t="s">
        <v>87</v>
      </c>
      <c r="B76" s="278" t="s">
        <v>86</v>
      </c>
      <c r="C76" s="278" t="s">
        <v>75</v>
      </c>
      <c r="D76" s="278" t="s">
        <v>22</v>
      </c>
      <c r="E76" s="278" t="s">
        <v>85</v>
      </c>
      <c r="F76" s="278" t="s">
        <v>74</v>
      </c>
      <c r="G76" s="279" t="s">
        <v>445</v>
      </c>
    </row>
    <row r="77" spans="1:7" ht="27.6" x14ac:dyDescent="0.3">
      <c r="A77" s="280">
        <v>1</v>
      </c>
      <c r="B77" s="281">
        <v>33</v>
      </c>
      <c r="C77" s="280" t="s">
        <v>14</v>
      </c>
      <c r="D77" s="280" t="s">
        <v>387</v>
      </c>
      <c r="E77" s="282" t="s">
        <v>386</v>
      </c>
      <c r="F77" s="283">
        <v>310</v>
      </c>
      <c r="G77" s="284">
        <f t="shared" ref="G77:G82" si="2">F77*B77</f>
        <v>10230</v>
      </c>
    </row>
    <row r="78" spans="1:7" ht="27.6" x14ac:dyDescent="0.3">
      <c r="A78" s="280">
        <v>2</v>
      </c>
      <c r="B78" s="281">
        <v>22</v>
      </c>
      <c r="C78" s="280" t="s">
        <v>14</v>
      </c>
      <c r="D78" s="280" t="s">
        <v>305</v>
      </c>
      <c r="E78" s="282" t="s">
        <v>385</v>
      </c>
      <c r="F78" s="283">
        <v>210</v>
      </c>
      <c r="G78" s="284">
        <f t="shared" si="2"/>
        <v>4620</v>
      </c>
    </row>
    <row r="79" spans="1:7" ht="27.6" x14ac:dyDescent="0.3">
      <c r="A79" s="280">
        <v>3</v>
      </c>
      <c r="B79" s="281">
        <v>11</v>
      </c>
      <c r="C79" s="280" t="s">
        <v>14</v>
      </c>
      <c r="D79" s="280" t="s">
        <v>305</v>
      </c>
      <c r="E79" s="282" t="s">
        <v>383</v>
      </c>
      <c r="F79" s="283">
        <v>320</v>
      </c>
      <c r="G79" s="284">
        <f t="shared" si="2"/>
        <v>3520</v>
      </c>
    </row>
    <row r="80" spans="1:7" x14ac:dyDescent="0.3">
      <c r="A80" s="280">
        <v>4</v>
      </c>
      <c r="B80" s="281">
        <v>22</v>
      </c>
      <c r="C80" s="280" t="s">
        <v>14</v>
      </c>
      <c r="D80" s="280" t="s">
        <v>268</v>
      </c>
      <c r="E80" s="282" t="s">
        <v>382</v>
      </c>
      <c r="F80" s="283">
        <v>40</v>
      </c>
      <c r="G80" s="284">
        <f t="shared" si="2"/>
        <v>880</v>
      </c>
    </row>
    <row r="81" spans="1:8" ht="27.6" x14ac:dyDescent="0.3">
      <c r="A81" s="280">
        <v>5</v>
      </c>
      <c r="B81" s="281">
        <v>11</v>
      </c>
      <c r="C81" s="280" t="s">
        <v>14</v>
      </c>
      <c r="D81" s="280" t="s">
        <v>305</v>
      </c>
      <c r="E81" s="285" t="s">
        <v>446</v>
      </c>
      <c r="F81" s="286">
        <v>250</v>
      </c>
      <c r="G81" s="284">
        <f t="shared" si="2"/>
        <v>2750</v>
      </c>
    </row>
    <row r="82" spans="1:8" ht="41.4" x14ac:dyDescent="0.3">
      <c r="A82" s="280">
        <v>6</v>
      </c>
      <c r="B82" s="281">
        <v>30</v>
      </c>
      <c r="C82" s="280" t="s">
        <v>14</v>
      </c>
      <c r="D82" s="280" t="s">
        <v>374</v>
      </c>
      <c r="E82" s="285" t="s">
        <v>375</v>
      </c>
      <c r="F82" s="286">
        <v>25</v>
      </c>
      <c r="G82" s="284">
        <f t="shared" si="2"/>
        <v>750</v>
      </c>
    </row>
    <row r="83" spans="1:8" x14ac:dyDescent="0.3">
      <c r="A83" s="54"/>
      <c r="B83" s="54"/>
      <c r="C83" s="54"/>
      <c r="D83" s="54"/>
      <c r="E83" s="54"/>
      <c r="F83" s="54"/>
      <c r="G83" s="287">
        <f>SUM(G77:G82)</f>
        <v>22750</v>
      </c>
      <c r="H83" s="332">
        <f>G83*5</f>
        <v>113750</v>
      </c>
    </row>
    <row r="84" spans="1:8" x14ac:dyDescent="0.3">
      <c r="A84" s="367" t="s">
        <v>447</v>
      </c>
      <c r="B84" s="368"/>
      <c r="C84" s="340" t="s">
        <v>448</v>
      </c>
      <c r="D84" s="340"/>
      <c r="E84" s="340"/>
      <c r="F84" s="340"/>
      <c r="G84" s="341"/>
    </row>
    <row r="85" spans="1:8" ht="27.6" x14ac:dyDescent="0.3">
      <c r="A85" s="278" t="s">
        <v>87</v>
      </c>
      <c r="B85" s="278" t="s">
        <v>86</v>
      </c>
      <c r="C85" s="278" t="s">
        <v>75</v>
      </c>
      <c r="D85" s="278" t="s">
        <v>22</v>
      </c>
      <c r="E85" s="278" t="s">
        <v>85</v>
      </c>
      <c r="F85" s="278" t="s">
        <v>74</v>
      </c>
      <c r="G85" s="279" t="s">
        <v>445</v>
      </c>
    </row>
    <row r="86" spans="1:8" ht="55.2" x14ac:dyDescent="0.3">
      <c r="A86" s="288">
        <v>1</v>
      </c>
      <c r="B86" s="289">
        <v>350</v>
      </c>
      <c r="C86" s="290" t="s">
        <v>14</v>
      </c>
      <c r="D86" s="290" t="s">
        <v>108</v>
      </c>
      <c r="E86" s="291" t="s">
        <v>369</v>
      </c>
      <c r="F86" s="286">
        <v>85</v>
      </c>
      <c r="G86" s="283">
        <f>F86*B86</f>
        <v>29750</v>
      </c>
    </row>
    <row r="87" spans="1:8" ht="41.4" x14ac:dyDescent="0.3">
      <c r="A87" s="288">
        <v>2</v>
      </c>
      <c r="B87" s="292">
        <v>100</v>
      </c>
      <c r="C87" s="288" t="s">
        <v>14</v>
      </c>
      <c r="D87" s="288" t="s">
        <v>374</v>
      </c>
      <c r="E87" s="293" t="s">
        <v>373</v>
      </c>
      <c r="F87" s="286">
        <v>20</v>
      </c>
      <c r="G87" s="283">
        <f t="shared" ref="G87:G94" si="3">F87*B87</f>
        <v>2000</v>
      </c>
    </row>
    <row r="88" spans="1:8" ht="27.6" x14ac:dyDescent="0.3">
      <c r="A88" s="288">
        <v>3</v>
      </c>
      <c r="B88" s="292">
        <v>20</v>
      </c>
      <c r="C88" s="292" t="s">
        <v>18</v>
      </c>
      <c r="D88" s="288" t="s">
        <v>325</v>
      </c>
      <c r="E88" s="293" t="s">
        <v>365</v>
      </c>
      <c r="F88" s="283">
        <v>30</v>
      </c>
      <c r="G88" s="283">
        <f t="shared" si="3"/>
        <v>600</v>
      </c>
    </row>
    <row r="89" spans="1:8" x14ac:dyDescent="0.3">
      <c r="A89" s="288">
        <v>4</v>
      </c>
      <c r="B89" s="292">
        <v>5</v>
      </c>
      <c r="C89" s="292" t="s">
        <v>18</v>
      </c>
      <c r="D89" s="288" t="s">
        <v>325</v>
      </c>
      <c r="E89" s="293" t="s">
        <v>366</v>
      </c>
      <c r="F89" s="283">
        <v>150</v>
      </c>
      <c r="G89" s="283">
        <f t="shared" si="3"/>
        <v>750</v>
      </c>
    </row>
    <row r="90" spans="1:8" x14ac:dyDescent="0.3">
      <c r="A90" s="288">
        <v>5</v>
      </c>
      <c r="B90" s="290">
        <v>11</v>
      </c>
      <c r="C90" s="292" t="s">
        <v>18</v>
      </c>
      <c r="D90" s="290" t="s">
        <v>108</v>
      </c>
      <c r="E90" s="293" t="s">
        <v>449</v>
      </c>
      <c r="F90" s="286">
        <v>240</v>
      </c>
      <c r="G90" s="283">
        <f t="shared" si="3"/>
        <v>2640</v>
      </c>
    </row>
    <row r="91" spans="1:8" x14ac:dyDescent="0.3">
      <c r="A91" s="288">
        <v>6</v>
      </c>
      <c r="B91" s="292">
        <v>11</v>
      </c>
      <c r="C91" s="292" t="s">
        <v>18</v>
      </c>
      <c r="D91" s="290" t="s">
        <v>108</v>
      </c>
      <c r="E91" s="293" t="s">
        <v>450</v>
      </c>
      <c r="F91" s="283">
        <v>220</v>
      </c>
      <c r="G91" s="283">
        <f t="shared" si="3"/>
        <v>2420</v>
      </c>
    </row>
    <row r="92" spans="1:8" ht="27.6" x14ac:dyDescent="0.3">
      <c r="A92" s="288">
        <v>7</v>
      </c>
      <c r="B92" s="289">
        <v>50</v>
      </c>
      <c r="C92" s="288" t="s">
        <v>14</v>
      </c>
      <c r="D92" s="288" t="s">
        <v>377</v>
      </c>
      <c r="E92" s="293" t="s">
        <v>381</v>
      </c>
      <c r="F92" s="286">
        <v>32</v>
      </c>
      <c r="G92" s="283">
        <f t="shared" si="3"/>
        <v>1600</v>
      </c>
    </row>
    <row r="93" spans="1:8" x14ac:dyDescent="0.3">
      <c r="A93" s="288">
        <v>8</v>
      </c>
      <c r="B93" s="289">
        <v>50</v>
      </c>
      <c r="C93" s="288" t="s">
        <v>14</v>
      </c>
      <c r="D93" s="288" t="s">
        <v>43</v>
      </c>
      <c r="E93" s="293" t="s">
        <v>380</v>
      </c>
      <c r="F93" s="286">
        <v>76</v>
      </c>
      <c r="G93" s="283">
        <f t="shared" si="3"/>
        <v>3800</v>
      </c>
    </row>
    <row r="94" spans="1:8" ht="27.6" x14ac:dyDescent="0.3">
      <c r="A94" s="288">
        <v>9</v>
      </c>
      <c r="B94" s="289">
        <v>50</v>
      </c>
      <c r="C94" s="288" t="s">
        <v>14</v>
      </c>
      <c r="D94" s="288" t="s">
        <v>377</v>
      </c>
      <c r="E94" s="293" t="s">
        <v>376</v>
      </c>
      <c r="F94" s="286">
        <v>21</v>
      </c>
      <c r="G94" s="283">
        <f t="shared" si="3"/>
        <v>1050</v>
      </c>
    </row>
    <row r="95" spans="1:8" x14ac:dyDescent="0.3">
      <c r="A95" s="54"/>
      <c r="B95" s="54"/>
      <c r="C95" s="54"/>
      <c r="D95" s="54"/>
      <c r="E95" s="54"/>
      <c r="F95" s="54"/>
      <c r="G95" s="287">
        <f>SUM(G86:G94)</f>
        <v>44610</v>
      </c>
      <c r="H95" s="332">
        <f>G95*5</f>
        <v>223050</v>
      </c>
    </row>
    <row r="96" spans="1:8" x14ac:dyDescent="0.3">
      <c r="A96" s="367" t="s">
        <v>451</v>
      </c>
      <c r="B96" s="368"/>
      <c r="C96" s="340" t="s">
        <v>452</v>
      </c>
      <c r="D96" s="340"/>
      <c r="E96" s="340"/>
      <c r="F96" s="340"/>
      <c r="G96" s="341"/>
    </row>
    <row r="97" spans="1:7" ht="27.6" x14ac:dyDescent="0.3">
      <c r="A97" s="278" t="s">
        <v>87</v>
      </c>
      <c r="B97" s="278" t="s">
        <v>86</v>
      </c>
      <c r="C97" s="278" t="s">
        <v>75</v>
      </c>
      <c r="D97" s="278" t="s">
        <v>22</v>
      </c>
      <c r="E97" s="278" t="s">
        <v>85</v>
      </c>
      <c r="F97" s="278" t="s">
        <v>74</v>
      </c>
      <c r="G97" s="279" t="s">
        <v>445</v>
      </c>
    </row>
    <row r="98" spans="1:7" ht="110.4" x14ac:dyDescent="0.3">
      <c r="A98" s="288">
        <v>1</v>
      </c>
      <c r="B98" s="292">
        <v>250</v>
      </c>
      <c r="C98" s="288" t="s">
        <v>14</v>
      </c>
      <c r="D98" s="280" t="s">
        <v>132</v>
      </c>
      <c r="E98" s="293" t="s">
        <v>372</v>
      </c>
      <c r="F98" s="286">
        <v>64</v>
      </c>
      <c r="G98" s="283">
        <f t="shared" ref="G98:G99" si="4">F98*B98</f>
        <v>16000</v>
      </c>
    </row>
    <row r="99" spans="1:7" ht="55.2" x14ac:dyDescent="0.3">
      <c r="A99" s="288">
        <v>2</v>
      </c>
      <c r="B99" s="281">
        <v>100</v>
      </c>
      <c r="C99" s="280" t="s">
        <v>14</v>
      </c>
      <c r="D99" s="280" t="s">
        <v>132</v>
      </c>
      <c r="E99" s="282" t="s">
        <v>371</v>
      </c>
      <c r="F99" s="284">
        <v>14</v>
      </c>
      <c r="G99" s="284">
        <f t="shared" si="4"/>
        <v>1400</v>
      </c>
    </row>
    <row r="100" spans="1:7" ht="138" x14ac:dyDescent="0.3">
      <c r="A100" s="288">
        <v>3</v>
      </c>
      <c r="B100" s="290">
        <v>15</v>
      </c>
      <c r="C100" s="292" t="s">
        <v>18</v>
      </c>
      <c r="D100" s="294" t="s">
        <v>368</v>
      </c>
      <c r="E100" s="295" t="s">
        <v>367</v>
      </c>
      <c r="F100" s="286">
        <v>930</v>
      </c>
      <c r="G100" s="283">
        <f>F100*B100</f>
        <v>13950</v>
      </c>
    </row>
    <row r="101" spans="1:7" ht="27.6" x14ac:dyDescent="0.3">
      <c r="A101" s="288">
        <v>4</v>
      </c>
      <c r="B101" s="290">
        <v>30</v>
      </c>
      <c r="C101" s="292" t="s">
        <v>18</v>
      </c>
      <c r="D101" s="288" t="s">
        <v>453</v>
      </c>
      <c r="E101" s="293" t="s">
        <v>361</v>
      </c>
      <c r="F101" s="286">
        <v>9</v>
      </c>
      <c r="G101" s="283">
        <f t="shared" ref="G101:G112" si="5">F101*B101</f>
        <v>270</v>
      </c>
    </row>
    <row r="102" spans="1:7" ht="27.6" x14ac:dyDescent="0.3">
      <c r="A102" s="288">
        <v>5</v>
      </c>
      <c r="B102" s="290">
        <v>30</v>
      </c>
      <c r="C102" s="292" t="s">
        <v>18</v>
      </c>
      <c r="D102" s="288" t="s">
        <v>147</v>
      </c>
      <c r="E102" s="291" t="s">
        <v>360</v>
      </c>
      <c r="F102" s="286">
        <v>20</v>
      </c>
      <c r="G102" s="283">
        <f t="shared" si="5"/>
        <v>600</v>
      </c>
    </row>
    <row r="103" spans="1:7" ht="27.6" x14ac:dyDescent="0.3">
      <c r="A103" s="288">
        <v>6</v>
      </c>
      <c r="B103" s="290">
        <v>30</v>
      </c>
      <c r="C103" s="292" t="s">
        <v>18</v>
      </c>
      <c r="D103" s="288" t="s">
        <v>147</v>
      </c>
      <c r="E103" s="291" t="s">
        <v>359</v>
      </c>
      <c r="F103" s="286">
        <v>20</v>
      </c>
      <c r="G103" s="283">
        <f t="shared" si="5"/>
        <v>600</v>
      </c>
    </row>
    <row r="104" spans="1:7" ht="27.6" x14ac:dyDescent="0.3">
      <c r="A104" s="288">
        <v>7</v>
      </c>
      <c r="B104" s="290">
        <v>30</v>
      </c>
      <c r="C104" s="292" t="s">
        <v>18</v>
      </c>
      <c r="D104" s="288" t="s">
        <v>147</v>
      </c>
      <c r="E104" s="291" t="s">
        <v>358</v>
      </c>
      <c r="F104" s="286">
        <v>20</v>
      </c>
      <c r="G104" s="283">
        <f t="shared" si="5"/>
        <v>600</v>
      </c>
    </row>
    <row r="105" spans="1:7" ht="27.6" x14ac:dyDescent="0.3">
      <c r="A105" s="288">
        <v>8</v>
      </c>
      <c r="B105" s="292">
        <v>30</v>
      </c>
      <c r="C105" s="292" t="s">
        <v>18</v>
      </c>
      <c r="D105" s="288" t="s">
        <v>149</v>
      </c>
      <c r="E105" s="291" t="s">
        <v>357</v>
      </c>
      <c r="F105" s="283">
        <v>21</v>
      </c>
      <c r="G105" s="283">
        <f t="shared" si="5"/>
        <v>630</v>
      </c>
    </row>
    <row r="106" spans="1:7" ht="27.6" x14ac:dyDescent="0.3">
      <c r="A106" s="288">
        <v>9</v>
      </c>
      <c r="B106" s="292">
        <v>30</v>
      </c>
      <c r="C106" s="292" t="s">
        <v>18</v>
      </c>
      <c r="D106" s="288" t="s">
        <v>149</v>
      </c>
      <c r="E106" s="291" t="s">
        <v>356</v>
      </c>
      <c r="F106" s="283">
        <v>21</v>
      </c>
      <c r="G106" s="283">
        <f t="shared" si="5"/>
        <v>630</v>
      </c>
    </row>
    <row r="107" spans="1:7" ht="27.6" x14ac:dyDescent="0.3">
      <c r="A107" s="288">
        <v>10</v>
      </c>
      <c r="B107" s="292">
        <v>30</v>
      </c>
      <c r="C107" s="292" t="s">
        <v>18</v>
      </c>
      <c r="D107" s="288" t="s">
        <v>149</v>
      </c>
      <c r="E107" s="291" t="s">
        <v>355</v>
      </c>
      <c r="F107" s="283">
        <v>21</v>
      </c>
      <c r="G107" s="283">
        <f t="shared" si="5"/>
        <v>630</v>
      </c>
    </row>
    <row r="108" spans="1:7" ht="27.6" x14ac:dyDescent="0.3">
      <c r="A108" s="288">
        <v>11</v>
      </c>
      <c r="B108" s="292">
        <v>50</v>
      </c>
      <c r="C108" s="292" t="s">
        <v>18</v>
      </c>
      <c r="D108" s="288" t="s">
        <v>149</v>
      </c>
      <c r="E108" s="293" t="s">
        <v>454</v>
      </c>
      <c r="F108" s="283"/>
      <c r="G108" s="283">
        <f t="shared" si="5"/>
        <v>0</v>
      </c>
    </row>
    <row r="109" spans="1:7" ht="27.6" x14ac:dyDescent="0.3">
      <c r="A109" s="288">
        <v>12</v>
      </c>
      <c r="B109" s="292">
        <v>30</v>
      </c>
      <c r="C109" s="292" t="s">
        <v>18</v>
      </c>
      <c r="D109" s="288" t="s">
        <v>147</v>
      </c>
      <c r="E109" s="293" t="s">
        <v>455</v>
      </c>
      <c r="F109" s="283"/>
      <c r="G109" s="283">
        <f t="shared" si="5"/>
        <v>0</v>
      </c>
    </row>
    <row r="110" spans="1:7" ht="27.6" x14ac:dyDescent="0.3">
      <c r="A110" s="288">
        <v>13</v>
      </c>
      <c r="B110" s="292">
        <v>50</v>
      </c>
      <c r="C110" s="292" t="s">
        <v>18</v>
      </c>
      <c r="D110" s="288" t="s">
        <v>147</v>
      </c>
      <c r="E110" s="293" t="s">
        <v>456</v>
      </c>
      <c r="F110" s="283"/>
      <c r="G110" s="283">
        <f t="shared" si="5"/>
        <v>0</v>
      </c>
    </row>
    <row r="111" spans="1:7" ht="82.8" x14ac:dyDescent="0.3">
      <c r="A111" s="288">
        <v>14</v>
      </c>
      <c r="B111" s="292">
        <v>100</v>
      </c>
      <c r="C111" s="292" t="s">
        <v>18</v>
      </c>
      <c r="D111" s="288" t="s">
        <v>364</v>
      </c>
      <c r="E111" s="293" t="s">
        <v>363</v>
      </c>
      <c r="F111" s="283">
        <v>15</v>
      </c>
      <c r="G111" s="283">
        <f t="shared" si="5"/>
        <v>1500</v>
      </c>
    </row>
    <row r="112" spans="1:7" ht="55.2" x14ac:dyDescent="0.3">
      <c r="A112" s="288">
        <v>15</v>
      </c>
      <c r="B112" s="292">
        <v>30</v>
      </c>
      <c r="C112" s="292" t="s">
        <v>18</v>
      </c>
      <c r="D112" s="288" t="s">
        <v>147</v>
      </c>
      <c r="E112" s="293" t="s">
        <v>362</v>
      </c>
      <c r="F112" s="283">
        <v>20</v>
      </c>
      <c r="G112" s="283">
        <f t="shared" si="5"/>
        <v>600</v>
      </c>
    </row>
    <row r="113" spans="1:8" ht="41.4" x14ac:dyDescent="0.3">
      <c r="A113" s="288">
        <v>16</v>
      </c>
      <c r="B113" s="289">
        <v>2</v>
      </c>
      <c r="C113" s="290" t="s">
        <v>14</v>
      </c>
      <c r="D113" s="290" t="s">
        <v>43</v>
      </c>
      <c r="E113" s="291" t="s">
        <v>370</v>
      </c>
      <c r="F113" s="286">
        <v>700</v>
      </c>
      <c r="G113" s="283">
        <f>F113*B113</f>
        <v>1400</v>
      </c>
    </row>
    <row r="114" spans="1:8" ht="27.6" x14ac:dyDescent="0.3">
      <c r="A114" s="288">
        <v>17</v>
      </c>
      <c r="B114" s="292">
        <v>100</v>
      </c>
      <c r="C114" s="288" t="s">
        <v>14</v>
      </c>
      <c r="D114" s="292" t="s">
        <v>377</v>
      </c>
      <c r="E114" s="291" t="s">
        <v>384</v>
      </c>
      <c r="F114" s="283">
        <v>76</v>
      </c>
      <c r="G114" s="283">
        <f t="shared" ref="G114:G115" si="6">F114*B114</f>
        <v>7600</v>
      </c>
    </row>
    <row r="115" spans="1:8" x14ac:dyDescent="0.3">
      <c r="A115" s="288">
        <v>18</v>
      </c>
      <c r="B115" s="289">
        <v>100</v>
      </c>
      <c r="C115" s="288" t="s">
        <v>14</v>
      </c>
      <c r="D115" s="288" t="s">
        <v>379</v>
      </c>
      <c r="E115" s="293" t="s">
        <v>378</v>
      </c>
      <c r="F115" s="286">
        <v>7.5</v>
      </c>
      <c r="G115" s="283">
        <f t="shared" si="6"/>
        <v>750</v>
      </c>
    </row>
    <row r="116" spans="1:8" x14ac:dyDescent="0.3">
      <c r="A116" s="54"/>
      <c r="B116" s="54"/>
      <c r="C116" s="54"/>
      <c r="D116" s="54"/>
      <c r="E116" s="54"/>
      <c r="F116" s="54"/>
      <c r="G116" s="287">
        <f>SUM(G98:G115)</f>
        <v>47160</v>
      </c>
      <c r="H116" s="332">
        <f>G116*5</f>
        <v>235800</v>
      </c>
    </row>
    <row r="117" spans="1:8" x14ac:dyDescent="0.3">
      <c r="A117" s="54"/>
      <c r="B117" s="54"/>
      <c r="C117" s="54"/>
      <c r="D117" s="54"/>
      <c r="E117" s="54"/>
      <c r="F117" s="54"/>
      <c r="G117" s="54"/>
      <c r="H117" s="332">
        <f>H116+H95+H83</f>
        <v>572600</v>
      </c>
    </row>
    <row r="118" spans="1:8" x14ac:dyDescent="0.3">
      <c r="A118" s="54"/>
      <c r="B118" s="54"/>
      <c r="C118" s="54"/>
      <c r="D118" s="54"/>
      <c r="E118" s="298" t="s">
        <v>457</v>
      </c>
      <c r="F118" s="296"/>
      <c r="G118" s="297">
        <f>SUM(G116+G95+G83)</f>
        <v>114520</v>
      </c>
      <c r="H118" s="332">
        <f>G118*5</f>
        <v>572600</v>
      </c>
    </row>
    <row r="119" spans="1:8" x14ac:dyDescent="0.3">
      <c r="A119" s="276"/>
      <c r="B119" s="277"/>
      <c r="C119" s="277"/>
      <c r="D119" s="277"/>
      <c r="E119" s="267"/>
      <c r="F119" s="100"/>
      <c r="G119" s="116"/>
    </row>
    <row r="120" spans="1:8" x14ac:dyDescent="0.3">
      <c r="A120" s="255"/>
      <c r="B120" s="144"/>
      <c r="C120" s="144"/>
      <c r="D120" s="144"/>
      <c r="E120" s="256"/>
      <c r="F120" s="6"/>
      <c r="G120" s="116"/>
    </row>
    <row r="121" spans="1:8" ht="30.6" x14ac:dyDescent="0.3">
      <c r="A121" s="255"/>
      <c r="B121" s="144"/>
      <c r="C121" s="144"/>
      <c r="D121" s="144"/>
      <c r="E121" s="115" t="s">
        <v>354</v>
      </c>
      <c r="F121" s="114" t="s">
        <v>12</v>
      </c>
      <c r="G121" s="320" t="s">
        <v>509</v>
      </c>
    </row>
    <row r="122" spans="1:8" x14ac:dyDescent="0.3">
      <c r="A122" s="255"/>
      <c r="B122" s="144"/>
      <c r="C122" s="144"/>
      <c r="D122" s="144"/>
      <c r="E122" s="112" t="s">
        <v>11</v>
      </c>
      <c r="F122" s="113"/>
      <c r="G122" s="320"/>
    </row>
    <row r="123" spans="1:8" x14ac:dyDescent="0.3">
      <c r="A123" s="255"/>
      <c r="B123" s="144"/>
      <c r="C123" s="144"/>
      <c r="D123" s="144"/>
      <c r="E123" s="111" t="s">
        <v>353</v>
      </c>
      <c r="F123" s="110">
        <v>10</v>
      </c>
      <c r="G123" s="321" t="s">
        <v>510</v>
      </c>
    </row>
    <row r="124" spans="1:8" x14ac:dyDescent="0.3">
      <c r="A124" s="255"/>
      <c r="B124" s="144"/>
      <c r="C124" s="144"/>
      <c r="D124" s="144"/>
      <c r="E124" s="111" t="s">
        <v>9</v>
      </c>
      <c r="F124" s="110">
        <v>20</v>
      </c>
      <c r="G124" s="321" t="s">
        <v>510</v>
      </c>
    </row>
    <row r="125" spans="1:8" x14ac:dyDescent="0.3">
      <c r="A125" s="255"/>
      <c r="B125" s="144"/>
      <c r="C125" s="144"/>
      <c r="D125" s="144"/>
      <c r="E125" s="111" t="s">
        <v>71</v>
      </c>
      <c r="F125" s="110">
        <v>15</v>
      </c>
      <c r="G125" s="321" t="s">
        <v>510</v>
      </c>
    </row>
    <row r="126" spans="1:8" x14ac:dyDescent="0.3">
      <c r="A126" s="255"/>
      <c r="B126" s="144"/>
      <c r="C126" s="144"/>
      <c r="D126" s="144"/>
      <c r="E126" s="111" t="s">
        <v>352</v>
      </c>
      <c r="F126" s="110">
        <v>5</v>
      </c>
      <c r="G126" s="321" t="s">
        <v>510</v>
      </c>
    </row>
    <row r="127" spans="1:8" x14ac:dyDescent="0.3">
      <c r="A127" s="255"/>
      <c r="B127" s="144"/>
      <c r="C127" s="144"/>
      <c r="D127" s="144"/>
      <c r="E127" s="112" t="s">
        <v>50</v>
      </c>
      <c r="F127" s="110"/>
      <c r="G127" s="320"/>
    </row>
    <row r="128" spans="1:8" x14ac:dyDescent="0.3">
      <c r="A128" s="255"/>
      <c r="B128" s="144"/>
      <c r="C128" s="144"/>
      <c r="D128" s="144"/>
      <c r="E128" s="111" t="s">
        <v>7</v>
      </c>
      <c r="F128" s="110">
        <v>2</v>
      </c>
      <c r="G128" s="321" t="s">
        <v>510</v>
      </c>
    </row>
    <row r="129" spans="1:8" x14ac:dyDescent="0.3">
      <c r="A129" s="255"/>
      <c r="B129" s="144"/>
      <c r="C129" s="144"/>
      <c r="D129" s="144"/>
      <c r="E129" s="111" t="s">
        <v>6</v>
      </c>
      <c r="F129" s="110">
        <v>1</v>
      </c>
      <c r="G129" s="321" t="s">
        <v>510</v>
      </c>
    </row>
    <row r="130" spans="1:8" x14ac:dyDescent="0.3">
      <c r="A130" s="255"/>
      <c r="B130" s="144"/>
      <c r="C130" s="144"/>
      <c r="D130" s="144"/>
      <c r="E130" s="109" t="s">
        <v>5</v>
      </c>
      <c r="F130" s="105"/>
      <c r="G130" s="320"/>
    </row>
    <row r="131" spans="1:8" x14ac:dyDescent="0.3">
      <c r="A131" s="255"/>
      <c r="B131" s="144"/>
      <c r="C131" s="144"/>
      <c r="D131" s="144"/>
      <c r="E131" s="108" t="s">
        <v>4</v>
      </c>
      <c r="F131" s="105">
        <v>5</v>
      </c>
      <c r="G131" s="320" t="s">
        <v>511</v>
      </c>
    </row>
    <row r="132" spans="1:8" x14ac:dyDescent="0.3">
      <c r="A132" s="255"/>
      <c r="B132" s="144"/>
      <c r="C132" s="144"/>
      <c r="D132" s="144"/>
      <c r="E132" s="107" t="s">
        <v>3</v>
      </c>
      <c r="F132" s="105">
        <v>5</v>
      </c>
      <c r="G132" s="320" t="s">
        <v>511</v>
      </c>
    </row>
    <row r="133" spans="1:8" ht="20.399999999999999" x14ac:dyDescent="0.3">
      <c r="A133" s="255"/>
      <c r="B133" s="144"/>
      <c r="C133" s="144"/>
      <c r="D133" s="144"/>
      <c r="E133" s="106" t="s">
        <v>2</v>
      </c>
      <c r="F133" s="105">
        <v>5</v>
      </c>
      <c r="G133" s="320" t="s">
        <v>511</v>
      </c>
    </row>
    <row r="134" spans="1:8" ht="20.399999999999999" x14ac:dyDescent="0.3">
      <c r="A134" s="255"/>
      <c r="B134" s="144"/>
      <c r="C134" s="144"/>
      <c r="D134" s="144"/>
      <c r="E134" s="107" t="s">
        <v>1</v>
      </c>
      <c r="F134" s="105"/>
      <c r="G134" s="320"/>
    </row>
    <row r="135" spans="1:8" x14ac:dyDescent="0.3">
      <c r="A135" s="255"/>
      <c r="B135" s="144"/>
      <c r="C135" s="144"/>
      <c r="D135" s="144"/>
      <c r="E135" s="107" t="s">
        <v>0</v>
      </c>
      <c r="F135" s="105">
        <v>2</v>
      </c>
      <c r="G135" s="321" t="s">
        <v>510</v>
      </c>
    </row>
    <row r="136" spans="1:8" x14ac:dyDescent="0.3">
      <c r="A136" s="255"/>
      <c r="B136" s="144"/>
      <c r="C136" s="144"/>
      <c r="D136" s="144"/>
      <c r="E136" s="265"/>
      <c r="F136" s="6">
        <f>SUM(F123:F135)</f>
        <v>70</v>
      </c>
      <c r="G136" s="116"/>
    </row>
    <row r="137" spans="1:8" x14ac:dyDescent="0.3">
      <c r="A137" s="255"/>
      <c r="B137" s="144"/>
      <c r="C137" s="144"/>
      <c r="D137" s="144"/>
      <c r="E137" s="260"/>
      <c r="F137" s="6"/>
      <c r="G137" s="116"/>
    </row>
    <row r="138" spans="1:8" x14ac:dyDescent="0.3">
      <c r="A138" s="360" t="s">
        <v>351</v>
      </c>
      <c r="B138" s="361"/>
      <c r="C138" s="359" t="s">
        <v>350</v>
      </c>
      <c r="D138" s="359"/>
      <c r="E138" s="359"/>
      <c r="F138" s="352"/>
      <c r="G138" s="352"/>
    </row>
    <row r="139" spans="1:8" ht="20.399999999999999" x14ac:dyDescent="0.3">
      <c r="A139" s="122" t="s">
        <v>87</v>
      </c>
      <c r="B139" s="122" t="s">
        <v>86</v>
      </c>
      <c r="C139" s="122" t="s">
        <v>75</v>
      </c>
      <c r="D139" s="122" t="s">
        <v>22</v>
      </c>
      <c r="E139" s="253" t="s">
        <v>85</v>
      </c>
      <c r="F139" s="203" t="s">
        <v>74</v>
      </c>
      <c r="G139" s="121" t="s">
        <v>73</v>
      </c>
      <c r="H139" s="54"/>
    </row>
    <row r="140" spans="1:8" ht="30.6" x14ac:dyDescent="0.3">
      <c r="A140" s="196">
        <v>1</v>
      </c>
      <c r="B140" s="190">
        <v>100</v>
      </c>
      <c r="C140" s="264" t="s">
        <v>18</v>
      </c>
      <c r="D140" s="196" t="s">
        <v>300</v>
      </c>
      <c r="E140" s="189" t="s">
        <v>349</v>
      </c>
      <c r="F140" s="127">
        <v>28</v>
      </c>
      <c r="G140" s="195">
        <f t="shared" ref="G140:G147" si="7">F140*B140</f>
        <v>2800</v>
      </c>
      <c r="H140" s="54"/>
    </row>
    <row r="141" spans="1:8" ht="30.6" x14ac:dyDescent="0.3">
      <c r="A141" s="196">
        <v>2</v>
      </c>
      <c r="B141" s="190">
        <v>200</v>
      </c>
      <c r="C141" s="264" t="s">
        <v>14</v>
      </c>
      <c r="D141" s="196" t="s">
        <v>300</v>
      </c>
      <c r="E141" s="189" t="s">
        <v>348</v>
      </c>
      <c r="F141" s="127">
        <v>28</v>
      </c>
      <c r="G141" s="195">
        <f t="shared" si="7"/>
        <v>5600</v>
      </c>
      <c r="H141" s="54"/>
    </row>
    <row r="142" spans="1:8" ht="30.6" x14ac:dyDescent="0.3">
      <c r="A142" s="196">
        <v>3</v>
      </c>
      <c r="B142" s="190">
        <v>100</v>
      </c>
      <c r="C142" s="264" t="s">
        <v>18</v>
      </c>
      <c r="D142" s="196" t="s">
        <v>300</v>
      </c>
      <c r="E142" s="189" t="s">
        <v>347</v>
      </c>
      <c r="F142" s="127">
        <v>28</v>
      </c>
      <c r="G142" s="195">
        <f t="shared" si="7"/>
        <v>2800</v>
      </c>
      <c r="H142" s="54"/>
    </row>
    <row r="143" spans="1:8" x14ac:dyDescent="0.3">
      <c r="A143" s="196">
        <v>4</v>
      </c>
      <c r="B143" s="196">
        <v>10</v>
      </c>
      <c r="C143" s="196" t="s">
        <v>14</v>
      </c>
      <c r="D143" s="196" t="s">
        <v>346</v>
      </c>
      <c r="E143" s="189" t="s">
        <v>345</v>
      </c>
      <c r="F143" s="127">
        <v>275</v>
      </c>
      <c r="G143" s="195">
        <f t="shared" si="7"/>
        <v>2750</v>
      </c>
      <c r="H143" s="54"/>
    </row>
    <row r="144" spans="1:8" x14ac:dyDescent="0.3">
      <c r="A144" s="196">
        <v>5</v>
      </c>
      <c r="B144" s="196">
        <v>100</v>
      </c>
      <c r="C144" s="196" t="s">
        <v>14</v>
      </c>
      <c r="D144" s="196" t="s">
        <v>344</v>
      </c>
      <c r="E144" s="189" t="s">
        <v>343</v>
      </c>
      <c r="F144" s="127">
        <v>12</v>
      </c>
      <c r="G144" s="195">
        <f t="shared" si="7"/>
        <v>1200</v>
      </c>
      <c r="H144" s="54"/>
    </row>
    <row r="145" spans="1:8" x14ac:dyDescent="0.3">
      <c r="A145" s="196">
        <v>6</v>
      </c>
      <c r="B145" s="258">
        <v>5</v>
      </c>
      <c r="C145" s="258" t="s">
        <v>14</v>
      </c>
      <c r="D145" s="258" t="s">
        <v>342</v>
      </c>
      <c r="E145" s="189" t="s">
        <v>341</v>
      </c>
      <c r="F145" s="257">
        <v>275</v>
      </c>
      <c r="G145" s="195">
        <f t="shared" si="7"/>
        <v>1375</v>
      </c>
      <c r="H145" s="54"/>
    </row>
    <row r="146" spans="1:8" x14ac:dyDescent="0.3">
      <c r="A146" s="196">
        <v>7</v>
      </c>
      <c r="B146" s="196">
        <v>5</v>
      </c>
      <c r="C146" s="196" t="s">
        <v>14</v>
      </c>
      <c r="D146" s="264" t="s">
        <v>340</v>
      </c>
      <c r="E146" s="189" t="s">
        <v>339</v>
      </c>
      <c r="F146" s="127">
        <v>220</v>
      </c>
      <c r="G146" s="195">
        <f t="shared" si="7"/>
        <v>1100</v>
      </c>
      <c r="H146" s="54"/>
    </row>
    <row r="147" spans="1:8" ht="20.399999999999999" x14ac:dyDescent="0.3">
      <c r="A147" s="196">
        <v>8</v>
      </c>
      <c r="B147" s="196">
        <v>10</v>
      </c>
      <c r="C147" s="196" t="s">
        <v>14</v>
      </c>
      <c r="D147" s="264" t="s">
        <v>338</v>
      </c>
      <c r="E147" s="189" t="s">
        <v>337</v>
      </c>
      <c r="F147" s="127">
        <v>10</v>
      </c>
      <c r="G147" s="195">
        <f t="shared" si="7"/>
        <v>100</v>
      </c>
      <c r="H147" s="54"/>
    </row>
    <row r="148" spans="1:8" x14ac:dyDescent="0.3">
      <c r="A148" s="371"/>
      <c r="B148" s="372"/>
      <c r="C148" s="372"/>
      <c r="D148" s="372"/>
      <c r="E148" s="249" t="s">
        <v>458</v>
      </c>
      <c r="F148" s="6"/>
      <c r="G148" s="116">
        <f>SUM(G140:G147)</f>
        <v>17725</v>
      </c>
      <c r="H148" s="331">
        <f>G148*5</f>
        <v>88625</v>
      </c>
    </row>
    <row r="149" spans="1:8" x14ac:dyDescent="0.3">
      <c r="A149" s="263"/>
      <c r="B149" s="262"/>
      <c r="C149" s="262"/>
      <c r="D149" s="262"/>
      <c r="E149" s="260"/>
      <c r="F149" s="6"/>
      <c r="G149" s="116"/>
      <c r="H149" s="54"/>
    </row>
    <row r="150" spans="1:8" ht="30.6" x14ac:dyDescent="0.3">
      <c r="A150" s="263"/>
      <c r="B150" s="262"/>
      <c r="C150" s="262"/>
      <c r="D150" s="262"/>
      <c r="E150" s="115" t="s">
        <v>336</v>
      </c>
      <c r="F150" s="114" t="s">
        <v>12</v>
      </c>
      <c r="G150" s="320" t="s">
        <v>509</v>
      </c>
    </row>
    <row r="151" spans="1:8" x14ac:dyDescent="0.3">
      <c r="A151" s="263"/>
      <c r="B151" s="262"/>
      <c r="C151" s="262"/>
      <c r="D151" s="262"/>
      <c r="E151" s="112" t="s">
        <v>11</v>
      </c>
      <c r="F151" s="113"/>
      <c r="G151" s="320"/>
    </row>
    <row r="152" spans="1:8" x14ac:dyDescent="0.3">
      <c r="A152" s="263"/>
      <c r="B152" s="262"/>
      <c r="C152" s="262"/>
      <c r="D152" s="262"/>
      <c r="E152" s="111" t="s">
        <v>314</v>
      </c>
      <c r="F152" s="110">
        <v>10</v>
      </c>
      <c r="G152" s="321" t="s">
        <v>510</v>
      </c>
    </row>
    <row r="153" spans="1:8" x14ac:dyDescent="0.3">
      <c r="A153" s="263"/>
      <c r="B153" s="262"/>
      <c r="C153" s="262"/>
      <c r="D153" s="262"/>
      <c r="E153" s="111" t="s">
        <v>9</v>
      </c>
      <c r="F153" s="110">
        <v>25</v>
      </c>
      <c r="G153" s="321" t="s">
        <v>510</v>
      </c>
    </row>
    <row r="154" spans="1:8" x14ac:dyDescent="0.3">
      <c r="A154" s="263"/>
      <c r="B154" s="262"/>
      <c r="C154" s="262"/>
      <c r="D154" s="262"/>
      <c r="E154" s="111" t="s">
        <v>264</v>
      </c>
      <c r="F154" s="110">
        <v>15</v>
      </c>
      <c r="G154" s="321" t="s">
        <v>510</v>
      </c>
    </row>
    <row r="155" spans="1:8" x14ac:dyDescent="0.3">
      <c r="A155" s="263"/>
      <c r="B155" s="262"/>
      <c r="C155" s="262"/>
      <c r="D155" s="262"/>
      <c r="E155" s="111"/>
      <c r="F155" s="110"/>
      <c r="G155" s="320"/>
    </row>
    <row r="156" spans="1:8" x14ac:dyDescent="0.3">
      <c r="A156" s="263"/>
      <c r="B156" s="262"/>
      <c r="C156" s="262"/>
      <c r="D156" s="262"/>
      <c r="E156" s="112" t="s">
        <v>50</v>
      </c>
      <c r="F156" s="110"/>
      <c r="G156" s="320"/>
    </row>
    <row r="157" spans="1:8" x14ac:dyDescent="0.3">
      <c r="A157" s="263"/>
      <c r="B157" s="262"/>
      <c r="C157" s="262"/>
      <c r="D157" s="262"/>
      <c r="E157" s="111" t="s">
        <v>7</v>
      </c>
      <c r="F157" s="110">
        <v>2</v>
      </c>
      <c r="G157" s="321" t="s">
        <v>510</v>
      </c>
    </row>
    <row r="158" spans="1:8" x14ac:dyDescent="0.3">
      <c r="A158" s="263"/>
      <c r="B158" s="262"/>
      <c r="C158" s="262"/>
      <c r="D158" s="262"/>
      <c r="E158" s="111" t="s">
        <v>6</v>
      </c>
      <c r="F158" s="110">
        <v>1</v>
      </c>
      <c r="G158" s="321" t="s">
        <v>510</v>
      </c>
    </row>
    <row r="159" spans="1:8" x14ac:dyDescent="0.3">
      <c r="A159" s="263"/>
      <c r="B159" s="262"/>
      <c r="C159" s="262"/>
      <c r="D159" s="262"/>
      <c r="E159" s="109" t="s">
        <v>5</v>
      </c>
      <c r="F159" s="105"/>
      <c r="G159" s="320"/>
    </row>
    <row r="160" spans="1:8" x14ac:dyDescent="0.3">
      <c r="A160" s="263"/>
      <c r="B160" s="262"/>
      <c r="C160" s="262"/>
      <c r="D160" s="262"/>
      <c r="E160" s="108" t="s">
        <v>4</v>
      </c>
      <c r="F160" s="105">
        <v>5</v>
      </c>
      <c r="G160" s="320" t="s">
        <v>511</v>
      </c>
    </row>
    <row r="161" spans="1:7" x14ac:dyDescent="0.3">
      <c r="A161" s="263"/>
      <c r="B161" s="262"/>
      <c r="C161" s="262"/>
      <c r="D161" s="262"/>
      <c r="E161" s="107" t="s">
        <v>3</v>
      </c>
      <c r="F161" s="105">
        <v>5</v>
      </c>
      <c r="G161" s="320" t="s">
        <v>511</v>
      </c>
    </row>
    <row r="162" spans="1:7" ht="20.399999999999999" x14ac:dyDescent="0.3">
      <c r="A162" s="263"/>
      <c r="B162" s="262"/>
      <c r="C162" s="262"/>
      <c r="D162" s="262"/>
      <c r="E162" s="106" t="s">
        <v>2</v>
      </c>
      <c r="F162" s="105">
        <v>5</v>
      </c>
      <c r="G162" s="320" t="s">
        <v>511</v>
      </c>
    </row>
    <row r="163" spans="1:7" ht="20.399999999999999" x14ac:dyDescent="0.3">
      <c r="A163" s="263"/>
      <c r="B163" s="262"/>
      <c r="C163" s="262"/>
      <c r="D163" s="262"/>
      <c r="E163" s="107" t="s">
        <v>1</v>
      </c>
      <c r="F163" s="105"/>
      <c r="G163" s="320"/>
    </row>
    <row r="164" spans="1:7" x14ac:dyDescent="0.3">
      <c r="A164" s="263"/>
      <c r="B164" s="262"/>
      <c r="C164" s="262"/>
      <c r="D164" s="262"/>
      <c r="E164" s="107" t="s">
        <v>0</v>
      </c>
      <c r="F164" s="105">
        <v>2</v>
      </c>
      <c r="G164" s="321" t="s">
        <v>510</v>
      </c>
    </row>
    <row r="165" spans="1:7" ht="15" thickBot="1" x14ac:dyDescent="0.35">
      <c r="A165" s="263"/>
      <c r="B165" s="262"/>
      <c r="C165" s="262"/>
      <c r="D165" s="262"/>
      <c r="E165" s="140"/>
      <c r="F165" s="139">
        <f>SUM(F152:F164)</f>
        <v>70</v>
      </c>
      <c r="G165" s="116"/>
    </row>
    <row r="166" spans="1:7" ht="22.5" customHeight="1" x14ac:dyDescent="0.3">
      <c r="A166" s="360" t="s">
        <v>335</v>
      </c>
      <c r="B166" s="361"/>
      <c r="C166" s="352" t="s">
        <v>334</v>
      </c>
      <c r="D166" s="352"/>
      <c r="E166" s="352"/>
      <c r="F166" s="352"/>
      <c r="G166" s="352"/>
    </row>
    <row r="167" spans="1:7" ht="20.399999999999999" x14ac:dyDescent="0.3">
      <c r="A167" s="196">
        <v>1</v>
      </c>
      <c r="B167" s="196">
        <v>180</v>
      </c>
      <c r="C167" s="196" t="s">
        <v>14</v>
      </c>
      <c r="D167" s="196" t="s">
        <v>333</v>
      </c>
      <c r="E167" s="189" t="s">
        <v>332</v>
      </c>
      <c r="F167" s="127">
        <v>28</v>
      </c>
      <c r="G167" s="195">
        <f t="shared" ref="G167:G176" si="8">F167*B167</f>
        <v>5040</v>
      </c>
    </row>
    <row r="168" spans="1:7" ht="20.399999999999999" x14ac:dyDescent="0.3">
      <c r="A168" s="196">
        <v>2</v>
      </c>
      <c r="B168" s="196">
        <v>120</v>
      </c>
      <c r="C168" s="196" t="s">
        <v>14</v>
      </c>
      <c r="D168" s="196" t="s">
        <v>331</v>
      </c>
      <c r="E168" s="189" t="s">
        <v>330</v>
      </c>
      <c r="F168" s="127">
        <v>15</v>
      </c>
      <c r="G168" s="195">
        <f t="shared" si="8"/>
        <v>1800</v>
      </c>
    </row>
    <row r="169" spans="1:7" ht="30.6" x14ac:dyDescent="0.3">
      <c r="A169" s="196">
        <v>3</v>
      </c>
      <c r="B169" s="196">
        <v>50</v>
      </c>
      <c r="C169" s="196" t="s">
        <v>14</v>
      </c>
      <c r="D169" s="196" t="s">
        <v>329</v>
      </c>
      <c r="E169" s="189" t="s">
        <v>328</v>
      </c>
      <c r="F169" s="127">
        <v>12</v>
      </c>
      <c r="G169" s="195">
        <f t="shared" si="8"/>
        <v>600</v>
      </c>
    </row>
    <row r="170" spans="1:7" x14ac:dyDescent="0.3">
      <c r="A170" s="196">
        <v>4</v>
      </c>
      <c r="B170" s="196">
        <v>18</v>
      </c>
      <c r="C170" s="196" t="s">
        <v>14</v>
      </c>
      <c r="D170" s="196" t="s">
        <v>327</v>
      </c>
      <c r="E170" s="189" t="s">
        <v>326</v>
      </c>
      <c r="F170" s="127">
        <v>110</v>
      </c>
      <c r="G170" s="195">
        <f t="shared" si="8"/>
        <v>1980</v>
      </c>
    </row>
    <row r="171" spans="1:7" x14ac:dyDescent="0.3">
      <c r="A171" s="196">
        <v>5</v>
      </c>
      <c r="B171" s="196">
        <v>10</v>
      </c>
      <c r="C171" s="196" t="s">
        <v>14</v>
      </c>
      <c r="D171" s="196" t="s">
        <v>325</v>
      </c>
      <c r="E171" s="189" t="s">
        <v>324</v>
      </c>
      <c r="F171" s="127">
        <v>10</v>
      </c>
      <c r="G171" s="195">
        <f t="shared" si="8"/>
        <v>100</v>
      </c>
    </row>
    <row r="172" spans="1:7" x14ac:dyDescent="0.3">
      <c r="A172" s="196">
        <v>6</v>
      </c>
      <c r="B172" s="196">
        <v>10</v>
      </c>
      <c r="C172" s="196" t="s">
        <v>14</v>
      </c>
      <c r="D172" s="196" t="s">
        <v>323</v>
      </c>
      <c r="E172" s="189" t="s">
        <v>322</v>
      </c>
      <c r="F172" s="127">
        <v>100</v>
      </c>
      <c r="G172" s="195">
        <f t="shared" si="8"/>
        <v>1000</v>
      </c>
    </row>
    <row r="173" spans="1:7" ht="20.399999999999999" x14ac:dyDescent="0.3">
      <c r="A173" s="196">
        <v>7</v>
      </c>
      <c r="B173" s="196">
        <v>18</v>
      </c>
      <c r="C173" s="196" t="s">
        <v>14</v>
      </c>
      <c r="D173" s="196" t="s">
        <v>321</v>
      </c>
      <c r="E173" s="189" t="s">
        <v>320</v>
      </c>
      <c r="F173" s="127">
        <v>150</v>
      </c>
      <c r="G173" s="195">
        <f t="shared" si="8"/>
        <v>2700</v>
      </c>
    </row>
    <row r="174" spans="1:7" x14ac:dyDescent="0.3">
      <c r="A174" s="196">
        <v>8</v>
      </c>
      <c r="B174" s="196">
        <v>1</v>
      </c>
      <c r="C174" s="196" t="s">
        <v>14</v>
      </c>
      <c r="D174" s="196" t="s">
        <v>300</v>
      </c>
      <c r="E174" s="189" t="s">
        <v>319</v>
      </c>
      <c r="F174" s="127">
        <v>1500</v>
      </c>
      <c r="G174" s="195">
        <f t="shared" si="8"/>
        <v>1500</v>
      </c>
    </row>
    <row r="175" spans="1:7" x14ac:dyDescent="0.3">
      <c r="A175" s="196">
        <v>9</v>
      </c>
      <c r="B175" s="196">
        <v>1</v>
      </c>
      <c r="C175" s="196" t="s">
        <v>14</v>
      </c>
      <c r="D175" s="196" t="s">
        <v>305</v>
      </c>
      <c r="E175" s="189" t="s">
        <v>318</v>
      </c>
      <c r="F175" s="127">
        <v>270</v>
      </c>
      <c r="G175" s="195">
        <f t="shared" si="8"/>
        <v>270</v>
      </c>
    </row>
    <row r="176" spans="1:7" x14ac:dyDescent="0.3">
      <c r="A176" s="196">
        <v>10</v>
      </c>
      <c r="B176" s="196">
        <v>24</v>
      </c>
      <c r="C176" s="196" t="s">
        <v>14</v>
      </c>
      <c r="D176" s="196" t="s">
        <v>317</v>
      </c>
      <c r="E176" s="189" t="s">
        <v>316</v>
      </c>
      <c r="F176" s="127">
        <v>22</v>
      </c>
      <c r="G176" s="195">
        <f t="shared" si="8"/>
        <v>528</v>
      </c>
    </row>
    <row r="177" spans="1:8" x14ac:dyDescent="0.3">
      <c r="A177" s="196"/>
      <c r="B177" s="196"/>
      <c r="C177" s="196"/>
      <c r="D177" s="196"/>
      <c r="E177" s="249" t="s">
        <v>458</v>
      </c>
      <c r="F177" s="6"/>
      <c r="G177" s="261">
        <f>SUM(G167:G176)</f>
        <v>15518</v>
      </c>
      <c r="H177" s="332">
        <f>G177*5</f>
        <v>77590</v>
      </c>
    </row>
    <row r="178" spans="1:8" x14ac:dyDescent="0.3">
      <c r="A178" s="365"/>
      <c r="B178" s="366"/>
      <c r="C178" s="366"/>
      <c r="D178" s="373"/>
      <c r="E178" s="249"/>
      <c r="F178" s="6"/>
      <c r="G178" s="26"/>
    </row>
    <row r="179" spans="1:8" x14ac:dyDescent="0.3">
      <c r="A179" s="255"/>
      <c r="B179" s="144"/>
      <c r="C179" s="144"/>
      <c r="D179" s="144"/>
      <c r="E179" s="260"/>
      <c r="F179" s="6"/>
      <c r="G179" s="26"/>
    </row>
    <row r="180" spans="1:8" ht="30.6" x14ac:dyDescent="0.3">
      <c r="A180" s="255"/>
      <c r="B180" s="144"/>
      <c r="C180" s="144"/>
      <c r="D180" s="144"/>
      <c r="E180" s="115" t="s">
        <v>315</v>
      </c>
      <c r="F180" s="114" t="s">
        <v>12</v>
      </c>
      <c r="G180" s="320" t="s">
        <v>509</v>
      </c>
    </row>
    <row r="181" spans="1:8" x14ac:dyDescent="0.3">
      <c r="A181" s="255"/>
      <c r="B181" s="144"/>
      <c r="C181" s="144"/>
      <c r="D181" s="144"/>
      <c r="E181" s="112" t="s">
        <v>11</v>
      </c>
      <c r="F181" s="113"/>
      <c r="G181" s="324"/>
    </row>
    <row r="182" spans="1:8" x14ac:dyDescent="0.3">
      <c r="A182" s="255"/>
      <c r="B182" s="144"/>
      <c r="C182" s="144"/>
      <c r="D182" s="144"/>
      <c r="E182" s="111" t="s">
        <v>314</v>
      </c>
      <c r="F182" s="110">
        <v>10</v>
      </c>
      <c r="G182" s="325" t="s">
        <v>510</v>
      </c>
    </row>
    <row r="183" spans="1:8" x14ac:dyDescent="0.3">
      <c r="A183" s="255"/>
      <c r="B183" s="144"/>
      <c r="C183" s="144"/>
      <c r="D183" s="144"/>
      <c r="E183" s="111" t="s">
        <v>9</v>
      </c>
      <c r="F183" s="110">
        <v>25</v>
      </c>
      <c r="G183" s="325" t="s">
        <v>510</v>
      </c>
    </row>
    <row r="184" spans="1:8" x14ac:dyDescent="0.3">
      <c r="A184" s="255"/>
      <c r="B184" s="144"/>
      <c r="C184" s="144"/>
      <c r="D184" s="144"/>
      <c r="E184" s="111" t="s">
        <v>264</v>
      </c>
      <c r="F184" s="110">
        <v>15</v>
      </c>
      <c r="G184" s="325" t="s">
        <v>510</v>
      </c>
    </row>
    <row r="185" spans="1:8" x14ac:dyDescent="0.3">
      <c r="A185" s="255"/>
      <c r="B185" s="144"/>
      <c r="C185" s="144"/>
      <c r="D185" s="144"/>
      <c r="E185" s="111"/>
      <c r="F185" s="110"/>
      <c r="G185" s="324"/>
    </row>
    <row r="186" spans="1:8" x14ac:dyDescent="0.3">
      <c r="A186" s="255"/>
      <c r="B186" s="144"/>
      <c r="C186" s="144"/>
      <c r="D186" s="144"/>
      <c r="E186" s="112" t="s">
        <v>50</v>
      </c>
      <c r="F186" s="110"/>
      <c r="G186" s="324"/>
    </row>
    <row r="187" spans="1:8" x14ac:dyDescent="0.3">
      <c r="A187" s="255"/>
      <c r="B187" s="144"/>
      <c r="C187" s="144"/>
      <c r="D187" s="144"/>
      <c r="E187" s="111" t="s">
        <v>7</v>
      </c>
      <c r="F187" s="110">
        <v>2</v>
      </c>
      <c r="G187" s="325" t="s">
        <v>510</v>
      </c>
    </row>
    <row r="188" spans="1:8" x14ac:dyDescent="0.3">
      <c r="A188" s="255"/>
      <c r="B188" s="144"/>
      <c r="C188" s="144"/>
      <c r="D188" s="144"/>
      <c r="E188" s="111" t="s">
        <v>6</v>
      </c>
      <c r="F188" s="110">
        <v>1</v>
      </c>
      <c r="G188" s="325" t="s">
        <v>510</v>
      </c>
    </row>
    <row r="189" spans="1:8" x14ac:dyDescent="0.3">
      <c r="A189" s="255"/>
      <c r="B189" s="144"/>
      <c r="C189" s="144"/>
      <c r="D189" s="144"/>
      <c r="E189" s="109" t="s">
        <v>5</v>
      </c>
      <c r="F189" s="105"/>
      <c r="G189" s="324"/>
    </row>
    <row r="190" spans="1:8" x14ac:dyDescent="0.3">
      <c r="A190" s="255"/>
      <c r="B190" s="144"/>
      <c r="C190" s="144"/>
      <c r="D190" s="144"/>
      <c r="E190" s="108" t="s">
        <v>4</v>
      </c>
      <c r="F190" s="105">
        <v>5</v>
      </c>
      <c r="G190" s="326" t="s">
        <v>511</v>
      </c>
    </row>
    <row r="191" spans="1:8" x14ac:dyDescent="0.3">
      <c r="A191" s="255"/>
      <c r="B191" s="144"/>
      <c r="C191" s="144"/>
      <c r="D191" s="144"/>
      <c r="E191" s="107" t="s">
        <v>3</v>
      </c>
      <c r="F191" s="105">
        <v>5</v>
      </c>
      <c r="G191" s="326" t="s">
        <v>511</v>
      </c>
    </row>
    <row r="192" spans="1:8" ht="20.399999999999999" x14ac:dyDescent="0.3">
      <c r="A192" s="255"/>
      <c r="B192" s="144"/>
      <c r="C192" s="144"/>
      <c r="D192" s="144"/>
      <c r="E192" s="106" t="s">
        <v>2</v>
      </c>
      <c r="F192" s="105">
        <v>5</v>
      </c>
      <c r="G192" s="326" t="s">
        <v>511</v>
      </c>
    </row>
    <row r="193" spans="1:7" ht="20.399999999999999" x14ac:dyDescent="0.3">
      <c r="A193" s="255"/>
      <c r="B193" s="144"/>
      <c r="C193" s="144"/>
      <c r="D193" s="144"/>
      <c r="E193" s="107" t="s">
        <v>1</v>
      </c>
      <c r="F193" s="105"/>
      <c r="G193" s="324"/>
    </row>
    <row r="194" spans="1:7" x14ac:dyDescent="0.3">
      <c r="A194" s="255"/>
      <c r="B194" s="144"/>
      <c r="C194" s="144"/>
      <c r="D194" s="144"/>
      <c r="E194" s="107" t="s">
        <v>0</v>
      </c>
      <c r="F194" s="105">
        <v>2</v>
      </c>
      <c r="G194" s="325" t="s">
        <v>510</v>
      </c>
    </row>
    <row r="195" spans="1:7" x14ac:dyDescent="0.3">
      <c r="A195" s="255"/>
      <c r="B195" s="144"/>
      <c r="C195" s="144"/>
      <c r="D195" s="144"/>
      <c r="E195" s="260"/>
      <c r="F195" s="6">
        <f>SUM(F182:F194)</f>
        <v>70</v>
      </c>
      <c r="G195" s="26"/>
    </row>
    <row r="196" spans="1:7" x14ac:dyDescent="0.3">
      <c r="A196" s="360" t="s">
        <v>313</v>
      </c>
      <c r="B196" s="361"/>
      <c r="C196" s="352" t="s">
        <v>312</v>
      </c>
      <c r="D196" s="352"/>
      <c r="E196" s="352"/>
      <c r="F196" s="352"/>
      <c r="G196" s="352"/>
    </row>
    <row r="197" spans="1:7" ht="20.399999999999999" x14ac:dyDescent="0.3">
      <c r="A197" s="196">
        <v>1</v>
      </c>
      <c r="B197" s="196">
        <v>60</v>
      </c>
      <c r="C197" s="196" t="s">
        <v>14</v>
      </c>
      <c r="D197" s="129" t="s">
        <v>108</v>
      </c>
      <c r="E197" s="189" t="s">
        <v>311</v>
      </c>
      <c r="F197" s="127">
        <v>57</v>
      </c>
      <c r="G197" s="195">
        <f t="shared" ref="G197:G216" si="9">F197*B197</f>
        <v>3420</v>
      </c>
    </row>
    <row r="198" spans="1:7" x14ac:dyDescent="0.3">
      <c r="A198" s="196">
        <v>2</v>
      </c>
      <c r="B198" s="196">
        <v>3</v>
      </c>
      <c r="C198" s="196" t="s">
        <v>14</v>
      </c>
      <c r="D198" s="196" t="s">
        <v>310</v>
      </c>
      <c r="E198" s="189" t="s">
        <v>309</v>
      </c>
      <c r="F198" s="127">
        <v>100</v>
      </c>
      <c r="G198" s="195">
        <f t="shared" si="9"/>
        <v>300</v>
      </c>
    </row>
    <row r="199" spans="1:7" x14ac:dyDescent="0.3">
      <c r="A199" s="196">
        <v>3</v>
      </c>
      <c r="B199" s="196">
        <v>20</v>
      </c>
      <c r="C199" s="196" t="s">
        <v>14</v>
      </c>
      <c r="D199" s="196" t="s">
        <v>308</v>
      </c>
      <c r="E199" s="189" t="s">
        <v>307</v>
      </c>
      <c r="F199" s="127">
        <v>8</v>
      </c>
      <c r="G199" s="195">
        <f t="shared" si="9"/>
        <v>160</v>
      </c>
    </row>
    <row r="200" spans="1:7" x14ac:dyDescent="0.3">
      <c r="A200" s="196">
        <v>4</v>
      </c>
      <c r="B200" s="196">
        <v>3</v>
      </c>
      <c r="C200" s="196" t="s">
        <v>14</v>
      </c>
      <c r="D200" s="196" t="s">
        <v>300</v>
      </c>
      <c r="E200" s="189" t="s">
        <v>306</v>
      </c>
      <c r="F200" s="127">
        <v>110</v>
      </c>
      <c r="G200" s="195">
        <f t="shared" si="9"/>
        <v>330</v>
      </c>
    </row>
    <row r="201" spans="1:7" x14ac:dyDescent="0.3">
      <c r="A201" s="196">
        <v>5</v>
      </c>
      <c r="B201" s="196">
        <v>3</v>
      </c>
      <c r="C201" s="196" t="s">
        <v>14</v>
      </c>
      <c r="D201" s="258" t="s">
        <v>305</v>
      </c>
      <c r="E201" s="189" t="s">
        <v>304</v>
      </c>
      <c r="F201" s="127">
        <v>300</v>
      </c>
      <c r="G201" s="195">
        <f t="shared" si="9"/>
        <v>900</v>
      </c>
    </row>
    <row r="202" spans="1:7" x14ac:dyDescent="0.3">
      <c r="A202" s="196">
        <v>6</v>
      </c>
      <c r="B202" s="196">
        <v>30</v>
      </c>
      <c r="C202" s="196" t="s">
        <v>14</v>
      </c>
      <c r="D202" s="196" t="s">
        <v>303</v>
      </c>
      <c r="E202" s="189" t="s">
        <v>302</v>
      </c>
      <c r="F202" s="127">
        <v>20</v>
      </c>
      <c r="G202" s="195">
        <f t="shared" si="9"/>
        <v>600</v>
      </c>
    </row>
    <row r="203" spans="1:7" ht="20.399999999999999" x14ac:dyDescent="0.3">
      <c r="A203" s="196">
        <v>7</v>
      </c>
      <c r="B203" s="196">
        <v>450</v>
      </c>
      <c r="C203" s="196" t="s">
        <v>14</v>
      </c>
      <c r="D203" s="129" t="s">
        <v>143</v>
      </c>
      <c r="E203" s="189" t="s">
        <v>301</v>
      </c>
      <c r="F203" s="127">
        <v>2</v>
      </c>
      <c r="G203" s="195">
        <f t="shared" si="9"/>
        <v>900</v>
      </c>
    </row>
    <row r="204" spans="1:7" ht="30.6" x14ac:dyDescent="0.3">
      <c r="A204" s="196">
        <v>8</v>
      </c>
      <c r="B204" s="196">
        <v>50</v>
      </c>
      <c r="C204" s="196" t="s">
        <v>14</v>
      </c>
      <c r="D204" s="179" t="s">
        <v>300</v>
      </c>
      <c r="E204" s="189" t="s">
        <v>299</v>
      </c>
      <c r="F204" s="127">
        <v>25</v>
      </c>
      <c r="G204" s="195">
        <f t="shared" si="9"/>
        <v>1250</v>
      </c>
    </row>
    <row r="205" spans="1:7" x14ac:dyDescent="0.3">
      <c r="A205" s="196">
        <v>9</v>
      </c>
      <c r="B205" s="259">
        <v>100</v>
      </c>
      <c r="C205" s="258" t="s">
        <v>14</v>
      </c>
      <c r="D205" s="196" t="s">
        <v>297</v>
      </c>
      <c r="E205" s="189" t="s">
        <v>298</v>
      </c>
      <c r="F205" s="257">
        <v>15</v>
      </c>
      <c r="G205" s="195">
        <f t="shared" si="9"/>
        <v>1500</v>
      </c>
    </row>
    <row r="206" spans="1:7" x14ac:dyDescent="0.3">
      <c r="A206" s="196">
        <v>10</v>
      </c>
      <c r="B206" s="259">
        <v>30</v>
      </c>
      <c r="C206" s="258" t="s">
        <v>14</v>
      </c>
      <c r="D206" s="196" t="s">
        <v>297</v>
      </c>
      <c r="E206" s="189" t="s">
        <v>296</v>
      </c>
      <c r="F206" s="257">
        <v>29</v>
      </c>
      <c r="G206" s="195">
        <f t="shared" si="9"/>
        <v>870</v>
      </c>
    </row>
    <row r="207" spans="1:7" ht="20.399999999999999" x14ac:dyDescent="0.3">
      <c r="A207" s="196">
        <v>11</v>
      </c>
      <c r="B207" s="259">
        <v>30</v>
      </c>
      <c r="C207" s="258" t="s">
        <v>14</v>
      </c>
      <c r="D207" s="196" t="s">
        <v>295</v>
      </c>
      <c r="E207" s="189" t="s">
        <v>294</v>
      </c>
      <c r="F207" s="257">
        <v>65</v>
      </c>
      <c r="G207" s="195">
        <f t="shared" si="9"/>
        <v>1950</v>
      </c>
    </row>
    <row r="208" spans="1:7" ht="30.6" x14ac:dyDescent="0.3">
      <c r="A208" s="196">
        <v>12</v>
      </c>
      <c r="B208" s="259">
        <v>100</v>
      </c>
      <c r="C208" s="258" t="s">
        <v>14</v>
      </c>
      <c r="D208" s="196" t="s">
        <v>293</v>
      </c>
      <c r="E208" s="189" t="s">
        <v>292</v>
      </c>
      <c r="F208" s="257">
        <v>100</v>
      </c>
      <c r="G208" s="195">
        <f t="shared" si="9"/>
        <v>10000</v>
      </c>
    </row>
    <row r="209" spans="1:8" ht="20.399999999999999" x14ac:dyDescent="0.3">
      <c r="A209" s="196">
        <v>13</v>
      </c>
      <c r="B209" s="259">
        <v>10</v>
      </c>
      <c r="C209" s="258" t="s">
        <v>14</v>
      </c>
      <c r="D209" s="196" t="s">
        <v>283</v>
      </c>
      <c r="E209" s="189" t="s">
        <v>291</v>
      </c>
      <c r="F209" s="257">
        <v>50</v>
      </c>
      <c r="G209" s="195">
        <f t="shared" si="9"/>
        <v>500</v>
      </c>
    </row>
    <row r="210" spans="1:8" ht="20.399999999999999" x14ac:dyDescent="0.3">
      <c r="A210" s="196">
        <v>14</v>
      </c>
      <c r="B210" s="259">
        <v>2</v>
      </c>
      <c r="C210" s="258" t="s">
        <v>14</v>
      </c>
      <c r="D210" s="196" t="s">
        <v>290</v>
      </c>
      <c r="E210" s="189" t="s">
        <v>289</v>
      </c>
      <c r="F210" s="257">
        <v>340</v>
      </c>
      <c r="G210" s="195">
        <f t="shared" si="9"/>
        <v>680</v>
      </c>
    </row>
    <row r="211" spans="1:8" x14ac:dyDescent="0.3">
      <c r="A211" s="196">
        <v>15</v>
      </c>
      <c r="B211" s="259">
        <v>2</v>
      </c>
      <c r="C211" s="258" t="s">
        <v>14</v>
      </c>
      <c r="D211" s="196" t="s">
        <v>283</v>
      </c>
      <c r="E211" s="189" t="s">
        <v>288</v>
      </c>
      <c r="F211" s="257">
        <v>60</v>
      </c>
      <c r="G211" s="195">
        <f t="shared" si="9"/>
        <v>120</v>
      </c>
    </row>
    <row r="212" spans="1:8" x14ac:dyDescent="0.3">
      <c r="A212" s="196">
        <v>16</v>
      </c>
      <c r="B212" s="259">
        <v>2</v>
      </c>
      <c r="C212" s="258" t="s">
        <v>14</v>
      </c>
      <c r="D212" s="196" t="s">
        <v>283</v>
      </c>
      <c r="E212" s="189" t="s">
        <v>287</v>
      </c>
      <c r="F212" s="257">
        <v>80</v>
      </c>
      <c r="G212" s="195">
        <f t="shared" si="9"/>
        <v>160</v>
      </c>
    </row>
    <row r="213" spans="1:8" x14ac:dyDescent="0.3">
      <c r="A213" s="196">
        <v>17</v>
      </c>
      <c r="B213" s="259">
        <v>10</v>
      </c>
      <c r="C213" s="258" t="s">
        <v>14</v>
      </c>
      <c r="D213" s="196" t="s">
        <v>283</v>
      </c>
      <c r="E213" s="189" t="s">
        <v>286</v>
      </c>
      <c r="F213" s="257">
        <v>10</v>
      </c>
      <c r="G213" s="195">
        <f t="shared" si="9"/>
        <v>100</v>
      </c>
    </row>
    <row r="214" spans="1:8" ht="20.399999999999999" x14ac:dyDescent="0.3">
      <c r="A214" s="196">
        <v>18</v>
      </c>
      <c r="B214" s="259">
        <v>10</v>
      </c>
      <c r="C214" s="258" t="s">
        <v>14</v>
      </c>
      <c r="D214" s="196" t="s">
        <v>283</v>
      </c>
      <c r="E214" s="189" t="s">
        <v>285</v>
      </c>
      <c r="F214" s="257">
        <v>6</v>
      </c>
      <c r="G214" s="195">
        <f t="shared" si="9"/>
        <v>60</v>
      </c>
    </row>
    <row r="215" spans="1:8" ht="20.399999999999999" x14ac:dyDescent="0.3">
      <c r="A215" s="196">
        <v>19</v>
      </c>
      <c r="B215" s="259">
        <v>10</v>
      </c>
      <c r="C215" s="258" t="s">
        <v>14</v>
      </c>
      <c r="D215" s="196" t="s">
        <v>283</v>
      </c>
      <c r="E215" s="189" t="s">
        <v>284</v>
      </c>
      <c r="F215" s="257">
        <v>7</v>
      </c>
      <c r="G215" s="195">
        <f t="shared" si="9"/>
        <v>70</v>
      </c>
    </row>
    <row r="216" spans="1:8" x14ac:dyDescent="0.3">
      <c r="A216" s="196">
        <v>20</v>
      </c>
      <c r="B216" s="259">
        <v>40</v>
      </c>
      <c r="C216" s="258" t="s">
        <v>14</v>
      </c>
      <c r="D216" s="196" t="s">
        <v>283</v>
      </c>
      <c r="E216" s="189" t="s">
        <v>282</v>
      </c>
      <c r="F216" s="257">
        <v>40</v>
      </c>
      <c r="G216" s="195">
        <f t="shared" si="9"/>
        <v>1600</v>
      </c>
    </row>
    <row r="217" spans="1:8" x14ac:dyDescent="0.3">
      <c r="A217" s="365"/>
      <c r="B217" s="355"/>
      <c r="C217" s="355"/>
      <c r="D217" s="355"/>
      <c r="E217" s="249" t="s">
        <v>458</v>
      </c>
      <c r="F217" s="6"/>
      <c r="G217" s="116">
        <f>SUM(G197:G216)</f>
        <v>25470</v>
      </c>
      <c r="H217" s="332">
        <f>G217*5</f>
        <v>127350</v>
      </c>
    </row>
    <row r="218" spans="1:8" x14ac:dyDescent="0.3">
      <c r="A218" s="255"/>
      <c r="B218" s="144"/>
      <c r="C218" s="144"/>
      <c r="D218" s="144"/>
      <c r="E218" s="256"/>
      <c r="F218" s="6"/>
      <c r="G218" s="116"/>
    </row>
    <row r="219" spans="1:8" ht="30.6" x14ac:dyDescent="0.3">
      <c r="A219" s="255"/>
      <c r="B219" s="144"/>
      <c r="C219" s="144"/>
      <c r="D219" s="144"/>
      <c r="E219" s="115" t="s">
        <v>281</v>
      </c>
      <c r="F219" s="114" t="s">
        <v>12</v>
      </c>
      <c r="G219" s="320" t="s">
        <v>509</v>
      </c>
    </row>
    <row r="220" spans="1:8" x14ac:dyDescent="0.3">
      <c r="A220" s="255"/>
      <c r="B220" s="144"/>
      <c r="C220" s="144"/>
      <c r="D220" s="144"/>
      <c r="E220" s="112" t="s">
        <v>11</v>
      </c>
      <c r="F220" s="113"/>
      <c r="G220" s="320"/>
    </row>
    <row r="221" spans="1:8" x14ac:dyDescent="0.3">
      <c r="A221" s="255"/>
      <c r="B221" s="144"/>
      <c r="C221" s="144"/>
      <c r="D221" s="144"/>
      <c r="E221" s="111" t="s">
        <v>280</v>
      </c>
      <c r="F221" s="110">
        <v>10</v>
      </c>
      <c r="G221" s="321" t="s">
        <v>510</v>
      </c>
    </row>
    <row r="222" spans="1:8" x14ac:dyDescent="0.3">
      <c r="A222" s="255"/>
      <c r="B222" s="144"/>
      <c r="C222" s="144"/>
      <c r="D222" s="144"/>
      <c r="E222" s="111" t="s">
        <v>9</v>
      </c>
      <c r="F222" s="110">
        <v>25</v>
      </c>
      <c r="G222" s="321" t="s">
        <v>510</v>
      </c>
    </row>
    <row r="223" spans="1:8" x14ac:dyDescent="0.3">
      <c r="A223" s="255"/>
      <c r="B223" s="144"/>
      <c r="C223" s="144"/>
      <c r="D223" s="144"/>
      <c r="E223" s="111" t="s">
        <v>279</v>
      </c>
      <c r="F223" s="110">
        <v>15</v>
      </c>
      <c r="G223" s="321" t="s">
        <v>510</v>
      </c>
    </row>
    <row r="224" spans="1:8" x14ac:dyDescent="0.3">
      <c r="A224" s="255"/>
      <c r="B224" s="144"/>
      <c r="C224" s="144"/>
      <c r="D224" s="144"/>
      <c r="E224" s="111"/>
      <c r="F224" s="110"/>
      <c r="G224" s="320"/>
    </row>
    <row r="225" spans="1:7" x14ac:dyDescent="0.3">
      <c r="A225" s="255"/>
      <c r="B225" s="144"/>
      <c r="C225" s="144"/>
      <c r="D225" s="144"/>
      <c r="E225" s="112" t="s">
        <v>50</v>
      </c>
      <c r="F225" s="110"/>
      <c r="G225" s="320"/>
    </row>
    <row r="226" spans="1:7" x14ac:dyDescent="0.3">
      <c r="A226" s="255"/>
      <c r="B226" s="144"/>
      <c r="C226" s="144"/>
      <c r="D226" s="144"/>
      <c r="E226" s="111" t="s">
        <v>7</v>
      </c>
      <c r="F226" s="110">
        <v>2</v>
      </c>
      <c r="G226" s="321" t="s">
        <v>510</v>
      </c>
    </row>
    <row r="227" spans="1:7" x14ac:dyDescent="0.3">
      <c r="A227" s="255"/>
      <c r="B227" s="144"/>
      <c r="C227" s="144"/>
      <c r="D227" s="144"/>
      <c r="E227" s="111" t="s">
        <v>6</v>
      </c>
      <c r="F227" s="110">
        <v>1</v>
      </c>
      <c r="G227" s="321" t="s">
        <v>510</v>
      </c>
    </row>
    <row r="228" spans="1:7" x14ac:dyDescent="0.3">
      <c r="A228" s="255"/>
      <c r="B228" s="144"/>
      <c r="C228" s="144"/>
      <c r="D228" s="144"/>
      <c r="E228" s="109" t="s">
        <v>5</v>
      </c>
      <c r="F228" s="105"/>
      <c r="G228" s="320"/>
    </row>
    <row r="229" spans="1:7" x14ac:dyDescent="0.3">
      <c r="A229" s="255"/>
      <c r="B229" s="144"/>
      <c r="C229" s="144"/>
      <c r="D229" s="144"/>
      <c r="E229" s="108" t="s">
        <v>4</v>
      </c>
      <c r="F229" s="105">
        <v>5</v>
      </c>
      <c r="G229" s="320" t="s">
        <v>511</v>
      </c>
    </row>
    <row r="230" spans="1:7" x14ac:dyDescent="0.3">
      <c r="A230" s="255"/>
      <c r="B230" s="144"/>
      <c r="C230" s="144"/>
      <c r="D230" s="144"/>
      <c r="E230" s="107" t="s">
        <v>3</v>
      </c>
      <c r="F230" s="105">
        <v>5</v>
      </c>
      <c r="G230" s="320" t="s">
        <v>511</v>
      </c>
    </row>
    <row r="231" spans="1:7" ht="20.399999999999999" x14ac:dyDescent="0.3">
      <c r="A231" s="255"/>
      <c r="B231" s="144"/>
      <c r="C231" s="144"/>
      <c r="D231" s="144"/>
      <c r="E231" s="106" t="s">
        <v>2</v>
      </c>
      <c r="F231" s="105">
        <v>5</v>
      </c>
      <c r="G231" s="320" t="s">
        <v>511</v>
      </c>
    </row>
    <row r="232" spans="1:7" ht="20.399999999999999" x14ac:dyDescent="0.3">
      <c r="A232" s="255"/>
      <c r="B232" s="144"/>
      <c r="C232" s="144"/>
      <c r="D232" s="144"/>
      <c r="E232" s="107" t="s">
        <v>1</v>
      </c>
      <c r="F232" s="105"/>
      <c r="G232" s="320"/>
    </row>
    <row r="233" spans="1:7" x14ac:dyDescent="0.3">
      <c r="A233" s="255"/>
      <c r="B233" s="144"/>
      <c r="C233" s="144"/>
      <c r="D233" s="144"/>
      <c r="E233" s="107" t="s">
        <v>0</v>
      </c>
      <c r="F233" s="105">
        <v>2</v>
      </c>
      <c r="G233" s="321" t="s">
        <v>510</v>
      </c>
    </row>
    <row r="234" spans="1:7" x14ac:dyDescent="0.3">
      <c r="A234" s="255"/>
      <c r="B234" s="144"/>
      <c r="C234" s="144"/>
      <c r="D234" s="144"/>
      <c r="E234" s="249"/>
      <c r="F234" s="113">
        <f>SUM(F221:F233)</f>
        <v>70</v>
      </c>
      <c r="G234" s="116"/>
    </row>
    <row r="235" spans="1:7" x14ac:dyDescent="0.3">
      <c r="A235" s="360" t="s">
        <v>278</v>
      </c>
      <c r="B235" s="361"/>
      <c r="C235" s="352" t="s">
        <v>277</v>
      </c>
      <c r="D235" s="352"/>
      <c r="E235" s="352"/>
      <c r="F235" s="352"/>
      <c r="G235" s="352"/>
    </row>
    <row r="236" spans="1:7" ht="20.399999999999999" x14ac:dyDescent="0.3">
      <c r="A236" s="122" t="s">
        <v>87</v>
      </c>
      <c r="B236" s="254">
        <v>1</v>
      </c>
      <c r="C236" s="122" t="s">
        <v>75</v>
      </c>
      <c r="D236" s="122" t="s">
        <v>22</v>
      </c>
      <c r="E236" s="253" t="s">
        <v>85</v>
      </c>
      <c r="F236" s="203" t="s">
        <v>74</v>
      </c>
      <c r="G236" s="121" t="s">
        <v>73</v>
      </c>
    </row>
    <row r="237" spans="1:7" x14ac:dyDescent="0.3">
      <c r="A237" s="179">
        <v>1</v>
      </c>
      <c r="B237" s="179">
        <v>4</v>
      </c>
      <c r="C237" s="179" t="s">
        <v>14</v>
      </c>
      <c r="D237" s="179" t="s">
        <v>276</v>
      </c>
      <c r="E237" s="172" t="s">
        <v>275</v>
      </c>
      <c r="F237" s="252">
        <v>40</v>
      </c>
      <c r="G237" s="195">
        <f>F237*B237</f>
        <v>160</v>
      </c>
    </row>
    <row r="238" spans="1:7" x14ac:dyDescent="0.3">
      <c r="A238" s="179">
        <v>2</v>
      </c>
      <c r="B238" s="179">
        <v>10</v>
      </c>
      <c r="C238" s="179" t="s">
        <v>14</v>
      </c>
      <c r="D238" s="179" t="s">
        <v>274</v>
      </c>
      <c r="E238" s="172" t="s">
        <v>273</v>
      </c>
      <c r="F238" s="252">
        <v>7</v>
      </c>
      <c r="G238" s="195">
        <f>F238*B238</f>
        <v>70</v>
      </c>
    </row>
    <row r="239" spans="1:7" x14ac:dyDescent="0.3">
      <c r="A239" s="179">
        <v>3</v>
      </c>
      <c r="B239" s="179">
        <v>50</v>
      </c>
      <c r="C239" s="179" t="s">
        <v>14</v>
      </c>
      <c r="D239" s="179" t="s">
        <v>272</v>
      </c>
      <c r="E239" s="172" t="s">
        <v>271</v>
      </c>
      <c r="F239" s="252">
        <v>18</v>
      </c>
      <c r="G239" s="195">
        <f>F239*B239</f>
        <v>900</v>
      </c>
    </row>
    <row r="240" spans="1:7" x14ac:dyDescent="0.3">
      <c r="A240" s="179">
        <v>4</v>
      </c>
      <c r="B240" s="179">
        <v>300</v>
      </c>
      <c r="C240" s="179" t="s">
        <v>14</v>
      </c>
      <c r="D240" s="179" t="s">
        <v>270</v>
      </c>
      <c r="E240" s="172" t="s">
        <v>269</v>
      </c>
      <c r="F240" s="252">
        <v>3</v>
      </c>
      <c r="G240" s="195">
        <f>F240*B240</f>
        <v>900</v>
      </c>
    </row>
    <row r="241" spans="1:8" x14ac:dyDescent="0.3">
      <c r="A241" s="179">
        <v>5</v>
      </c>
      <c r="B241" s="174">
        <v>30</v>
      </c>
      <c r="C241" s="179" t="s">
        <v>14</v>
      </c>
      <c r="D241" s="179" t="s">
        <v>268</v>
      </c>
      <c r="E241" s="172" t="s">
        <v>267</v>
      </c>
      <c r="F241" s="252">
        <v>2</v>
      </c>
      <c r="G241" s="195">
        <f>F241*B241</f>
        <v>60</v>
      </c>
    </row>
    <row r="242" spans="1:8" x14ac:dyDescent="0.3">
      <c r="A242" s="365"/>
      <c r="B242" s="355"/>
      <c r="C242" s="355"/>
      <c r="D242" s="355"/>
      <c r="E242" s="249" t="s">
        <v>458</v>
      </c>
      <c r="F242" s="6"/>
      <c r="G242" s="116">
        <f>SUM(G237:G241)</f>
        <v>2090</v>
      </c>
      <c r="H242" s="332">
        <f>G242*5</f>
        <v>10450</v>
      </c>
    </row>
    <row r="243" spans="1:8" x14ac:dyDescent="0.3">
      <c r="A243" s="6"/>
      <c r="B243" s="6"/>
      <c r="C243" s="6"/>
      <c r="D243" s="6"/>
      <c r="E243" s="6"/>
      <c r="F243" s="6"/>
      <c r="G243" s="26"/>
    </row>
    <row r="244" spans="1:8" ht="30.6" x14ac:dyDescent="0.3">
      <c r="A244" s="6"/>
      <c r="B244" s="6"/>
      <c r="C244" s="6"/>
      <c r="D244" s="6"/>
      <c r="E244" s="115" t="s">
        <v>266</v>
      </c>
      <c r="F244" s="114" t="s">
        <v>12</v>
      </c>
      <c r="G244" s="320" t="s">
        <v>509</v>
      </c>
    </row>
    <row r="245" spans="1:8" x14ac:dyDescent="0.3">
      <c r="A245" s="6"/>
      <c r="B245" s="6"/>
      <c r="C245" s="6"/>
      <c r="D245" s="6"/>
      <c r="E245" s="112" t="s">
        <v>11</v>
      </c>
      <c r="F245" s="113"/>
      <c r="G245" s="324"/>
    </row>
    <row r="246" spans="1:8" x14ac:dyDescent="0.3">
      <c r="A246" s="6"/>
      <c r="B246" s="6"/>
      <c r="C246" s="6"/>
      <c r="D246" s="6"/>
      <c r="E246" s="111" t="s">
        <v>265</v>
      </c>
      <c r="F246" s="110">
        <v>10</v>
      </c>
      <c r="G246" s="325" t="s">
        <v>510</v>
      </c>
    </row>
    <row r="247" spans="1:8" x14ac:dyDescent="0.3">
      <c r="A247" s="6"/>
      <c r="B247" s="6"/>
      <c r="C247" s="6"/>
      <c r="D247" s="6"/>
      <c r="E247" s="111" t="s">
        <v>9</v>
      </c>
      <c r="F247" s="110">
        <v>25</v>
      </c>
      <c r="G247" s="325" t="s">
        <v>510</v>
      </c>
    </row>
    <row r="248" spans="1:8" x14ac:dyDescent="0.3">
      <c r="A248" s="6"/>
      <c r="B248" s="6"/>
      <c r="C248" s="6"/>
      <c r="D248" s="6"/>
      <c r="E248" s="111" t="s">
        <v>264</v>
      </c>
      <c r="F248" s="110">
        <v>15</v>
      </c>
      <c r="G248" s="325" t="s">
        <v>510</v>
      </c>
    </row>
    <row r="249" spans="1:8" x14ac:dyDescent="0.3">
      <c r="A249" s="6"/>
      <c r="B249" s="6"/>
      <c r="C249" s="6"/>
      <c r="D249" s="6"/>
      <c r="E249" s="111"/>
      <c r="F249" s="110"/>
      <c r="G249" s="324"/>
    </row>
    <row r="250" spans="1:8" x14ac:dyDescent="0.3">
      <c r="A250" s="6"/>
      <c r="B250" s="6"/>
      <c r="C250" s="6"/>
      <c r="D250" s="6"/>
      <c r="E250" s="112" t="s">
        <v>50</v>
      </c>
      <c r="F250" s="110"/>
      <c r="G250" s="324"/>
    </row>
    <row r="251" spans="1:8" x14ac:dyDescent="0.3">
      <c r="A251" s="6"/>
      <c r="B251" s="6"/>
      <c r="C251" s="6"/>
      <c r="D251" s="6"/>
      <c r="E251" s="111" t="s">
        <v>7</v>
      </c>
      <c r="F251" s="110">
        <v>2</v>
      </c>
      <c r="G251" s="325" t="s">
        <v>510</v>
      </c>
    </row>
    <row r="252" spans="1:8" x14ac:dyDescent="0.3">
      <c r="A252" s="6"/>
      <c r="B252" s="6"/>
      <c r="C252" s="6"/>
      <c r="D252" s="6"/>
      <c r="E252" s="111" t="s">
        <v>6</v>
      </c>
      <c r="F252" s="110">
        <v>1</v>
      </c>
      <c r="G252" s="325" t="s">
        <v>510</v>
      </c>
    </row>
    <row r="253" spans="1:8" x14ac:dyDescent="0.3">
      <c r="A253" s="6"/>
      <c r="B253" s="6"/>
      <c r="C253" s="6"/>
      <c r="D253" s="6"/>
      <c r="E253" s="109" t="s">
        <v>5</v>
      </c>
      <c r="F253" s="105"/>
      <c r="G253" s="324"/>
    </row>
    <row r="254" spans="1:8" x14ac:dyDescent="0.3">
      <c r="A254" s="6"/>
      <c r="B254" s="6"/>
      <c r="C254" s="6"/>
      <c r="D254" s="6"/>
      <c r="E254" s="108" t="s">
        <v>4</v>
      </c>
      <c r="F254" s="105">
        <v>5</v>
      </c>
      <c r="G254" s="326" t="s">
        <v>511</v>
      </c>
    </row>
    <row r="255" spans="1:8" x14ac:dyDescent="0.3">
      <c r="A255" s="6"/>
      <c r="B255" s="6"/>
      <c r="C255" s="6"/>
      <c r="D255" s="6"/>
      <c r="E255" s="107" t="s">
        <v>3</v>
      </c>
      <c r="F255" s="105">
        <v>5</v>
      </c>
      <c r="G255" s="326" t="s">
        <v>511</v>
      </c>
    </row>
    <row r="256" spans="1:8" ht="20.399999999999999" x14ac:dyDescent="0.3">
      <c r="A256" s="6"/>
      <c r="B256" s="6"/>
      <c r="C256" s="6"/>
      <c r="D256" s="6"/>
      <c r="E256" s="106" t="s">
        <v>2</v>
      </c>
      <c r="F256" s="105">
        <v>5</v>
      </c>
      <c r="G256" s="326" t="s">
        <v>511</v>
      </c>
    </row>
    <row r="257" spans="1:8" ht="20.399999999999999" x14ac:dyDescent="0.3">
      <c r="A257" s="6"/>
      <c r="B257" s="6"/>
      <c r="C257" s="6"/>
      <c r="D257" s="6"/>
      <c r="E257" s="107" t="s">
        <v>1</v>
      </c>
      <c r="F257" s="105"/>
      <c r="G257" s="324"/>
    </row>
    <row r="258" spans="1:8" ht="15" thickBot="1" x14ac:dyDescent="0.35">
      <c r="A258" s="6"/>
      <c r="B258" s="6"/>
      <c r="C258" s="6"/>
      <c r="D258" s="6"/>
      <c r="E258" s="107" t="s">
        <v>0</v>
      </c>
      <c r="F258" s="139">
        <v>2</v>
      </c>
      <c r="G258" s="325" t="s">
        <v>510</v>
      </c>
    </row>
    <row r="259" spans="1:8" x14ac:dyDescent="0.3">
      <c r="A259" s="6"/>
      <c r="B259" s="6"/>
      <c r="C259" s="6"/>
      <c r="D259" s="6"/>
      <c r="E259" s="6"/>
      <c r="F259" s="6">
        <f>SUM(F246:F258)</f>
        <v>70</v>
      </c>
      <c r="G259" s="26"/>
    </row>
    <row r="260" spans="1:8" x14ac:dyDescent="0.3">
      <c r="A260" s="6"/>
      <c r="B260" s="6"/>
      <c r="C260" s="6"/>
      <c r="D260" s="6"/>
      <c r="E260" s="6"/>
      <c r="F260" s="6"/>
      <c r="G260" s="26"/>
    </row>
    <row r="261" spans="1:8" x14ac:dyDescent="0.3">
      <c r="A261" s="360" t="s">
        <v>263</v>
      </c>
      <c r="B261" s="361"/>
      <c r="C261" s="352" t="s">
        <v>262</v>
      </c>
      <c r="D261" s="352"/>
      <c r="E261" s="352"/>
      <c r="F261" s="352"/>
      <c r="G261" s="352"/>
    </row>
    <row r="262" spans="1:8" ht="20.399999999999999" x14ac:dyDescent="0.3">
      <c r="A262" s="207" t="s">
        <v>237</v>
      </c>
      <c r="B262" s="207" t="s">
        <v>86</v>
      </c>
      <c r="C262" s="207" t="s">
        <v>75</v>
      </c>
      <c r="D262" s="207" t="s">
        <v>22</v>
      </c>
      <c r="E262" s="207" t="s">
        <v>261</v>
      </c>
      <c r="F262" s="203" t="s">
        <v>74</v>
      </c>
      <c r="G262" s="202" t="s">
        <v>73</v>
      </c>
    </row>
    <row r="263" spans="1:8" ht="30.6" x14ac:dyDescent="0.3">
      <c r="A263" s="110">
        <v>1</v>
      </c>
      <c r="B263" s="212">
        <v>100</v>
      </c>
      <c r="C263" s="110" t="s">
        <v>14</v>
      </c>
      <c r="D263" s="237" t="s">
        <v>258</v>
      </c>
      <c r="E263" s="235" t="s">
        <v>260</v>
      </c>
      <c r="F263" s="209">
        <v>9</v>
      </c>
      <c r="G263" s="195">
        <f>F263*B263</f>
        <v>900</v>
      </c>
    </row>
    <row r="264" spans="1:8" ht="30.6" x14ac:dyDescent="0.3">
      <c r="A264" s="110">
        <v>2</v>
      </c>
      <c r="B264" s="212">
        <v>150</v>
      </c>
      <c r="C264" s="110" t="s">
        <v>14</v>
      </c>
      <c r="D264" s="237" t="s">
        <v>258</v>
      </c>
      <c r="E264" s="235" t="s">
        <v>259</v>
      </c>
      <c r="F264" s="209">
        <v>9</v>
      </c>
      <c r="G264" s="195">
        <f>F264*B264</f>
        <v>1350</v>
      </c>
    </row>
    <row r="265" spans="1:8" ht="30.6" x14ac:dyDescent="0.3">
      <c r="A265" s="110">
        <v>3</v>
      </c>
      <c r="B265" s="212">
        <v>150</v>
      </c>
      <c r="C265" s="247" t="s">
        <v>14</v>
      </c>
      <c r="D265" s="237" t="s">
        <v>258</v>
      </c>
      <c r="E265" s="235" t="s">
        <v>257</v>
      </c>
      <c r="F265" s="209">
        <v>9</v>
      </c>
      <c r="G265" s="195">
        <f>F265*B265</f>
        <v>1350</v>
      </c>
    </row>
    <row r="266" spans="1:8" x14ac:dyDescent="0.3">
      <c r="A266" s="110">
        <v>4</v>
      </c>
      <c r="B266" s="212">
        <v>10</v>
      </c>
      <c r="C266" s="247" t="s">
        <v>14</v>
      </c>
      <c r="D266" s="237" t="s">
        <v>256</v>
      </c>
      <c r="E266" s="235" t="s">
        <v>255</v>
      </c>
      <c r="F266" s="209">
        <v>325</v>
      </c>
      <c r="G266" s="195">
        <f>F266*B266</f>
        <v>3250</v>
      </c>
    </row>
    <row r="267" spans="1:8" x14ac:dyDescent="0.3">
      <c r="A267" s="353"/>
      <c r="B267" s="354"/>
      <c r="C267" s="354"/>
      <c r="D267" s="355"/>
      <c r="E267" s="249" t="s">
        <v>29</v>
      </c>
      <c r="F267" s="6"/>
      <c r="G267" s="116">
        <f>SUM(G263:G266)</f>
        <v>6850</v>
      </c>
      <c r="H267" s="332">
        <f>G267*5</f>
        <v>34250</v>
      </c>
    </row>
    <row r="268" spans="1:8" ht="20.399999999999999" x14ac:dyDescent="0.3">
      <c r="A268" s="204" t="s">
        <v>237</v>
      </c>
      <c r="B268" s="110" t="s">
        <v>236</v>
      </c>
      <c r="C268" s="114" t="s">
        <v>75</v>
      </c>
      <c r="D268" s="114" t="s">
        <v>22</v>
      </c>
      <c r="E268" s="251" t="s">
        <v>254</v>
      </c>
      <c r="F268" s="203" t="s">
        <v>74</v>
      </c>
      <c r="G268" s="121" t="s">
        <v>73</v>
      </c>
    </row>
    <row r="269" spans="1:8" ht="51" x14ac:dyDescent="0.3">
      <c r="A269" s="247">
        <v>1</v>
      </c>
      <c r="B269" s="212">
        <v>500</v>
      </c>
      <c r="C269" s="247" t="s">
        <v>106</v>
      </c>
      <c r="D269" s="237" t="s">
        <v>68</v>
      </c>
      <c r="E269" s="235" t="s">
        <v>253</v>
      </c>
      <c r="F269" s="209">
        <v>1.99</v>
      </c>
      <c r="G269" s="195">
        <f>F269*B269</f>
        <v>995</v>
      </c>
    </row>
    <row r="270" spans="1:8" ht="61.2" x14ac:dyDescent="0.3">
      <c r="A270" s="247">
        <v>2</v>
      </c>
      <c r="B270" s="212">
        <v>300</v>
      </c>
      <c r="C270" s="247" t="s">
        <v>106</v>
      </c>
      <c r="D270" s="237" t="s">
        <v>68</v>
      </c>
      <c r="E270" s="235" t="s">
        <v>252</v>
      </c>
      <c r="F270" s="209">
        <v>5</v>
      </c>
      <c r="G270" s="195">
        <f>F270*B270</f>
        <v>1500</v>
      </c>
    </row>
    <row r="271" spans="1:8" ht="61.2" x14ac:dyDescent="0.3">
      <c r="A271" s="247">
        <v>3</v>
      </c>
      <c r="B271" s="218">
        <v>40</v>
      </c>
      <c r="C271" s="247" t="s">
        <v>14</v>
      </c>
      <c r="D271" s="216" t="s">
        <v>251</v>
      </c>
      <c r="E271" s="250" t="s">
        <v>250</v>
      </c>
      <c r="F271" s="216">
        <v>11</v>
      </c>
      <c r="G271" s="195">
        <f>F271*B271</f>
        <v>440</v>
      </c>
    </row>
    <row r="272" spans="1:8" x14ac:dyDescent="0.3">
      <c r="A272" s="353"/>
      <c r="B272" s="354"/>
      <c r="C272" s="354"/>
      <c r="D272" s="355"/>
      <c r="E272" s="249" t="s">
        <v>29</v>
      </c>
      <c r="F272" s="209"/>
      <c r="G272" s="246">
        <f>SUM(G269:G271)</f>
        <v>2935</v>
      </c>
      <c r="H272" s="332">
        <f>G272*5</f>
        <v>14675</v>
      </c>
    </row>
    <row r="273" spans="1:8" x14ac:dyDescent="0.3">
      <c r="A273" s="204" t="s">
        <v>237</v>
      </c>
      <c r="B273" s="110" t="s">
        <v>236</v>
      </c>
      <c r="C273" s="114" t="s">
        <v>75</v>
      </c>
      <c r="D273" s="114" t="s">
        <v>22</v>
      </c>
      <c r="E273" s="207" t="s">
        <v>249</v>
      </c>
      <c r="F273" s="248"/>
      <c r="G273" s="195"/>
    </row>
    <row r="274" spans="1:8" ht="51" x14ac:dyDescent="0.3">
      <c r="A274" s="204">
        <v>1</v>
      </c>
      <c r="B274" s="110">
        <v>5000</v>
      </c>
      <c r="C274" s="114" t="s">
        <v>248</v>
      </c>
      <c r="D274" s="216" t="s">
        <v>247</v>
      </c>
      <c r="E274" s="233" t="s">
        <v>246</v>
      </c>
      <c r="F274" s="237">
        <v>0.9</v>
      </c>
      <c r="G274" s="195">
        <f>F274*B274</f>
        <v>4500</v>
      </c>
    </row>
    <row r="275" spans="1:8" ht="30.6" x14ac:dyDescent="0.3">
      <c r="A275" s="247">
        <v>2</v>
      </c>
      <c r="B275" s="110">
        <v>40</v>
      </c>
      <c r="C275" s="247" t="s">
        <v>14</v>
      </c>
      <c r="D275" s="237" t="s">
        <v>245</v>
      </c>
      <c r="E275" s="235" t="s">
        <v>244</v>
      </c>
      <c r="F275" s="237">
        <v>4.5</v>
      </c>
      <c r="G275" s="195">
        <f>F275*B275</f>
        <v>180</v>
      </c>
    </row>
    <row r="276" spans="1:8" x14ac:dyDescent="0.3">
      <c r="A276" s="245"/>
      <c r="B276" s="356" t="s">
        <v>458</v>
      </c>
      <c r="C276" s="357"/>
      <c r="D276" s="357"/>
      <c r="E276" s="357"/>
      <c r="F276" s="6"/>
      <c r="G276" s="246">
        <f>SUM(G274:G275)</f>
        <v>4680</v>
      </c>
      <c r="H276" s="332">
        <f>G276*5</f>
        <v>23400</v>
      </c>
    </row>
    <row r="277" spans="1:8" x14ac:dyDescent="0.3">
      <c r="A277" s="245"/>
      <c r="B277" s="244"/>
      <c r="C277" s="243"/>
      <c r="D277" s="243"/>
      <c r="E277" s="243"/>
      <c r="F277" s="6"/>
      <c r="G277" s="242"/>
      <c r="H277" s="332">
        <f>H276+H272+H267</f>
        <v>72325</v>
      </c>
    </row>
    <row r="278" spans="1:8" ht="30.6" x14ac:dyDescent="0.3">
      <c r="A278" s="245"/>
      <c r="B278" s="244"/>
      <c r="C278" s="243"/>
      <c r="D278" s="243"/>
      <c r="E278" s="115" t="s">
        <v>243</v>
      </c>
      <c r="F278" s="114" t="s">
        <v>12</v>
      </c>
      <c r="G278" s="320" t="s">
        <v>509</v>
      </c>
    </row>
    <row r="279" spans="1:8" x14ac:dyDescent="0.3">
      <c r="A279" s="245"/>
      <c r="B279" s="244"/>
      <c r="C279" s="243"/>
      <c r="D279" s="243"/>
      <c r="E279" s="112" t="s">
        <v>11</v>
      </c>
      <c r="F279" s="113"/>
      <c r="G279" s="320"/>
    </row>
    <row r="280" spans="1:8" x14ac:dyDescent="0.3">
      <c r="A280" s="245"/>
      <c r="B280" s="244"/>
      <c r="C280" s="243"/>
      <c r="D280" s="243"/>
      <c r="E280" s="111" t="s">
        <v>242</v>
      </c>
      <c r="F280" s="110">
        <v>15</v>
      </c>
      <c r="G280" s="321" t="s">
        <v>510</v>
      </c>
    </row>
    <row r="281" spans="1:8" x14ac:dyDescent="0.3">
      <c r="A281" s="245"/>
      <c r="B281" s="244"/>
      <c r="C281" s="243"/>
      <c r="D281" s="243"/>
      <c r="E281" s="111" t="s">
        <v>9</v>
      </c>
      <c r="F281" s="110">
        <v>10</v>
      </c>
      <c r="G281" s="321" t="s">
        <v>510</v>
      </c>
    </row>
    <row r="282" spans="1:8" x14ac:dyDescent="0.3">
      <c r="A282" s="245"/>
      <c r="B282" s="244"/>
      <c r="C282" s="243"/>
      <c r="D282" s="243"/>
      <c r="E282" s="111" t="s">
        <v>241</v>
      </c>
      <c r="F282" s="110">
        <v>15</v>
      </c>
      <c r="G282" s="321" t="s">
        <v>510</v>
      </c>
    </row>
    <row r="283" spans="1:8" x14ac:dyDescent="0.3">
      <c r="A283" s="245"/>
      <c r="B283" s="244"/>
      <c r="C283" s="243"/>
      <c r="D283" s="243"/>
      <c r="E283" s="111" t="s">
        <v>240</v>
      </c>
      <c r="F283" s="110">
        <v>14</v>
      </c>
      <c r="G283" s="321" t="s">
        <v>510</v>
      </c>
    </row>
    <row r="284" spans="1:8" x14ac:dyDescent="0.3">
      <c r="A284" s="245"/>
      <c r="B284" s="244"/>
      <c r="C284" s="243"/>
      <c r="D284" s="243"/>
      <c r="E284" s="112" t="s">
        <v>50</v>
      </c>
      <c r="F284" s="110"/>
      <c r="G284" s="320"/>
    </row>
    <row r="285" spans="1:8" x14ac:dyDescent="0.3">
      <c r="A285" s="245"/>
      <c r="B285" s="244"/>
      <c r="C285" s="243"/>
      <c r="D285" s="243"/>
      <c r="E285" s="111" t="s">
        <v>7</v>
      </c>
      <c r="F285" s="110">
        <v>1</v>
      </c>
      <c r="G285" s="321" t="s">
        <v>510</v>
      </c>
    </row>
    <row r="286" spans="1:8" x14ac:dyDescent="0.3">
      <c r="A286" s="245"/>
      <c r="B286" s="244"/>
      <c r="C286" s="243"/>
      <c r="D286" s="243"/>
      <c r="E286" s="111" t="s">
        <v>6</v>
      </c>
      <c r="F286" s="110">
        <v>1</v>
      </c>
      <c r="G286" s="321" t="s">
        <v>510</v>
      </c>
    </row>
    <row r="287" spans="1:8" x14ac:dyDescent="0.3">
      <c r="A287" s="245"/>
      <c r="B287" s="244"/>
      <c r="C287" s="243"/>
      <c r="D287" s="243"/>
      <c r="E287" s="109" t="s">
        <v>5</v>
      </c>
      <c r="F287" s="105"/>
      <c r="G287" s="320"/>
    </row>
    <row r="288" spans="1:8" x14ac:dyDescent="0.3">
      <c r="A288" s="245"/>
      <c r="B288" s="244"/>
      <c r="C288" s="243"/>
      <c r="D288" s="243"/>
      <c r="E288" s="108" t="s">
        <v>4</v>
      </c>
      <c r="F288" s="105">
        <v>4</v>
      </c>
      <c r="G288" s="321" t="s">
        <v>511</v>
      </c>
    </row>
    <row r="289" spans="1:8" x14ac:dyDescent="0.3">
      <c r="A289" s="245"/>
      <c r="B289" s="244"/>
      <c r="C289" s="243"/>
      <c r="D289" s="243"/>
      <c r="E289" s="107" t="s">
        <v>3</v>
      </c>
      <c r="F289" s="105">
        <v>5</v>
      </c>
      <c r="G289" s="321" t="s">
        <v>511</v>
      </c>
    </row>
    <row r="290" spans="1:8" ht="20.399999999999999" x14ac:dyDescent="0.3">
      <c r="A290" s="245"/>
      <c r="B290" s="244"/>
      <c r="C290" s="243"/>
      <c r="D290" s="243"/>
      <c r="E290" s="106" t="s">
        <v>2</v>
      </c>
      <c r="F290" s="105">
        <v>5</v>
      </c>
      <c r="G290" s="321" t="s">
        <v>511</v>
      </c>
    </row>
    <row r="291" spans="1:8" ht="20.399999999999999" x14ac:dyDescent="0.3">
      <c r="A291" s="245"/>
      <c r="B291" s="244"/>
      <c r="C291" s="243"/>
      <c r="D291" s="243"/>
      <c r="E291" s="107" t="s">
        <v>1</v>
      </c>
      <c r="F291" s="105"/>
      <c r="G291" s="320"/>
    </row>
    <row r="292" spans="1:8" x14ac:dyDescent="0.3">
      <c r="A292" s="245"/>
      <c r="B292" s="244"/>
      <c r="C292" s="243"/>
      <c r="D292" s="243"/>
      <c r="E292" s="107" t="s">
        <v>0</v>
      </c>
      <c r="F292" s="339">
        <v>0</v>
      </c>
      <c r="G292" s="321" t="s">
        <v>510</v>
      </c>
    </row>
    <row r="293" spans="1:8" x14ac:dyDescent="0.3">
      <c r="A293" s="245"/>
      <c r="B293" s="244"/>
      <c r="C293" s="243"/>
      <c r="D293" s="243"/>
      <c r="E293" s="243"/>
      <c r="F293" s="6">
        <f>SUM(F280:F292)</f>
        <v>70</v>
      </c>
      <c r="G293" s="242"/>
    </row>
    <row r="294" spans="1:8" x14ac:dyDescent="0.3">
      <c r="A294" s="360" t="s">
        <v>239</v>
      </c>
      <c r="B294" s="361"/>
      <c r="C294" s="352" t="s">
        <v>238</v>
      </c>
      <c r="D294" s="352"/>
      <c r="E294" s="352"/>
      <c r="F294" s="352"/>
      <c r="G294" s="352"/>
    </row>
    <row r="295" spans="1:8" ht="20.399999999999999" x14ac:dyDescent="0.3">
      <c r="A295" s="204" t="s">
        <v>237</v>
      </c>
      <c r="B295" s="110" t="s">
        <v>236</v>
      </c>
      <c r="C295" s="114" t="s">
        <v>75</v>
      </c>
      <c r="D295" s="241" t="s">
        <v>22</v>
      </c>
      <c r="E295" s="240" t="s">
        <v>235</v>
      </c>
      <c r="F295" s="203" t="s">
        <v>74</v>
      </c>
      <c r="G295" s="121" t="s">
        <v>73</v>
      </c>
    </row>
    <row r="296" spans="1:8" ht="42" x14ac:dyDescent="0.3">
      <c r="A296" s="110">
        <v>1</v>
      </c>
      <c r="B296" s="236" t="s">
        <v>216</v>
      </c>
      <c r="C296" s="6" t="s">
        <v>14</v>
      </c>
      <c r="D296" s="129" t="s">
        <v>225</v>
      </c>
      <c r="E296" s="239" t="s">
        <v>234</v>
      </c>
      <c r="F296" s="234">
        <v>82</v>
      </c>
      <c r="G296" s="195">
        <f t="shared" ref="G296:G308" si="10">F296*B296</f>
        <v>8200</v>
      </c>
      <c r="H296" s="54"/>
    </row>
    <row r="297" spans="1:8" ht="40.799999999999997" x14ac:dyDescent="0.3">
      <c r="A297" s="110">
        <v>2</v>
      </c>
      <c r="B297" s="236" t="s">
        <v>233</v>
      </c>
      <c r="C297" s="113" t="s">
        <v>14</v>
      </c>
      <c r="D297" s="129" t="s">
        <v>225</v>
      </c>
      <c r="E297" s="238" t="s">
        <v>232</v>
      </c>
      <c r="F297" s="234">
        <v>85</v>
      </c>
      <c r="G297" s="195">
        <f t="shared" si="10"/>
        <v>4250</v>
      </c>
      <c r="H297" s="54"/>
    </row>
    <row r="298" spans="1:8" ht="30.6" x14ac:dyDescent="0.3">
      <c r="A298" s="110">
        <v>3</v>
      </c>
      <c r="B298" s="236" t="s">
        <v>221</v>
      </c>
      <c r="C298" s="113" t="s">
        <v>14</v>
      </c>
      <c r="D298" s="129" t="s">
        <v>225</v>
      </c>
      <c r="E298" s="238" t="s">
        <v>231</v>
      </c>
      <c r="F298" s="234">
        <v>60</v>
      </c>
      <c r="G298" s="195">
        <f t="shared" si="10"/>
        <v>1200</v>
      </c>
      <c r="H298" s="54"/>
    </row>
    <row r="299" spans="1:8" ht="30.6" x14ac:dyDescent="0.3">
      <c r="A299" s="110">
        <v>4</v>
      </c>
      <c r="B299" s="212">
        <v>100</v>
      </c>
      <c r="C299" s="113" t="s">
        <v>14</v>
      </c>
      <c r="D299" s="211" t="s">
        <v>230</v>
      </c>
      <c r="E299" s="235" t="s">
        <v>229</v>
      </c>
      <c r="F299" s="237">
        <v>84</v>
      </c>
      <c r="G299" s="195">
        <f t="shared" si="10"/>
        <v>8400</v>
      </c>
      <c r="H299" s="54"/>
    </row>
    <row r="300" spans="1:8" ht="51" x14ac:dyDescent="0.3">
      <c r="A300" s="110">
        <v>5</v>
      </c>
      <c r="B300" s="231" t="s">
        <v>228</v>
      </c>
      <c r="C300" s="113" t="s">
        <v>14</v>
      </c>
      <c r="D300" s="129" t="s">
        <v>225</v>
      </c>
      <c r="E300" s="233" t="s">
        <v>227</v>
      </c>
      <c r="F300" s="234">
        <v>120</v>
      </c>
      <c r="G300" s="195">
        <f t="shared" si="10"/>
        <v>1800</v>
      </c>
      <c r="H300" s="54"/>
    </row>
    <row r="301" spans="1:8" ht="61.2" x14ac:dyDescent="0.3">
      <c r="A301" s="110">
        <v>6</v>
      </c>
      <c r="B301" s="231" t="s">
        <v>226</v>
      </c>
      <c r="C301" s="113" t="s">
        <v>14</v>
      </c>
      <c r="D301" s="129" t="s">
        <v>225</v>
      </c>
      <c r="E301" s="233" t="s">
        <v>224</v>
      </c>
      <c r="F301" s="234">
        <v>199</v>
      </c>
      <c r="G301" s="195">
        <f t="shared" si="10"/>
        <v>995</v>
      </c>
      <c r="H301" s="54"/>
    </row>
    <row r="302" spans="1:8" ht="40.799999999999997" x14ac:dyDescent="0.3">
      <c r="A302" s="110">
        <v>7</v>
      </c>
      <c r="B302" s="236" t="s">
        <v>216</v>
      </c>
      <c r="C302" s="113" t="s">
        <v>14</v>
      </c>
      <c r="D302" s="129" t="s">
        <v>223</v>
      </c>
      <c r="E302" s="235" t="s">
        <v>222</v>
      </c>
      <c r="F302" s="234">
        <v>81</v>
      </c>
      <c r="G302" s="195">
        <f t="shared" si="10"/>
        <v>8100</v>
      </c>
      <c r="H302" s="54"/>
    </row>
    <row r="303" spans="1:8" ht="20.399999999999999" x14ac:dyDescent="0.3">
      <c r="A303" s="110">
        <v>8</v>
      </c>
      <c r="B303" s="231" t="s">
        <v>221</v>
      </c>
      <c r="C303" s="6" t="s">
        <v>14</v>
      </c>
      <c r="D303" s="216" t="s">
        <v>215</v>
      </c>
      <c r="E303" s="233" t="s">
        <v>220</v>
      </c>
      <c r="F303" s="216">
        <v>35</v>
      </c>
      <c r="G303" s="195">
        <f t="shared" si="10"/>
        <v>700</v>
      </c>
      <c r="H303" s="54"/>
    </row>
    <row r="304" spans="1:8" ht="20.399999999999999" x14ac:dyDescent="0.3">
      <c r="A304" s="110">
        <v>9</v>
      </c>
      <c r="B304" s="231" t="s">
        <v>219</v>
      </c>
      <c r="C304" s="113" t="s">
        <v>14</v>
      </c>
      <c r="D304" s="216" t="s">
        <v>215</v>
      </c>
      <c r="E304" s="233" t="s">
        <v>218</v>
      </c>
      <c r="F304" s="216">
        <v>35</v>
      </c>
      <c r="G304" s="195">
        <f t="shared" si="10"/>
        <v>7000</v>
      </c>
      <c r="H304" s="54"/>
    </row>
    <row r="305" spans="1:8" ht="20.399999999999999" x14ac:dyDescent="0.3">
      <c r="A305" s="110">
        <v>10</v>
      </c>
      <c r="B305" s="231" t="s">
        <v>216</v>
      </c>
      <c r="C305" s="113" t="s">
        <v>14</v>
      </c>
      <c r="D305" s="216" t="s">
        <v>215</v>
      </c>
      <c r="E305" s="233" t="s">
        <v>217</v>
      </c>
      <c r="F305" s="216">
        <v>35</v>
      </c>
      <c r="G305" s="195">
        <f t="shared" si="10"/>
        <v>3500</v>
      </c>
      <c r="H305" s="54"/>
    </row>
    <row r="306" spans="1:8" ht="21.6" x14ac:dyDescent="0.3">
      <c r="A306" s="110">
        <v>11</v>
      </c>
      <c r="B306" s="231" t="s">
        <v>216</v>
      </c>
      <c r="C306" s="113" t="s">
        <v>14</v>
      </c>
      <c r="D306" s="216" t="s">
        <v>215</v>
      </c>
      <c r="E306" s="232" t="s">
        <v>214</v>
      </c>
      <c r="F306" s="216">
        <v>35</v>
      </c>
      <c r="G306" s="195">
        <f t="shared" si="10"/>
        <v>3500</v>
      </c>
      <c r="H306" s="54"/>
    </row>
    <row r="307" spans="1:8" ht="113.4" x14ac:dyDescent="0.3">
      <c r="A307" s="110">
        <v>12</v>
      </c>
      <c r="B307" s="231" t="s">
        <v>213</v>
      </c>
      <c r="C307" s="110" t="s">
        <v>14</v>
      </c>
      <c r="D307" s="218" t="s">
        <v>211</v>
      </c>
      <c r="E307" s="230" t="s">
        <v>212</v>
      </c>
      <c r="F307" s="216">
        <v>33</v>
      </c>
      <c r="G307" s="195">
        <f t="shared" si="10"/>
        <v>9900</v>
      </c>
      <c r="H307" s="54"/>
    </row>
    <row r="308" spans="1:8" ht="132.6" x14ac:dyDescent="0.3">
      <c r="A308" s="110">
        <v>13</v>
      </c>
      <c r="B308" s="229">
        <v>150</v>
      </c>
      <c r="C308" s="110" t="s">
        <v>14</v>
      </c>
      <c r="D308" s="218" t="s">
        <v>211</v>
      </c>
      <c r="E308" s="220" t="s">
        <v>210</v>
      </c>
      <c r="F308" s="216">
        <v>56</v>
      </c>
      <c r="G308" s="195">
        <f t="shared" si="10"/>
        <v>8400</v>
      </c>
      <c r="H308" s="54"/>
    </row>
    <row r="309" spans="1:8" x14ac:dyDescent="0.3">
      <c r="A309" s="6"/>
      <c r="B309" s="6"/>
      <c r="C309" s="6"/>
      <c r="D309" s="6"/>
      <c r="E309" s="199" t="s">
        <v>458</v>
      </c>
      <c r="F309" s="6"/>
      <c r="G309" s="116">
        <f>SUM(G296:G308)</f>
        <v>65945</v>
      </c>
      <c r="H309" s="332">
        <f>G309*5</f>
        <v>329725</v>
      </c>
    </row>
    <row r="310" spans="1:8" x14ac:dyDescent="0.3">
      <c r="A310" s="6"/>
      <c r="B310" s="6"/>
      <c r="C310" s="6"/>
      <c r="D310" s="6"/>
      <c r="E310" s="198"/>
      <c r="F310" s="6"/>
      <c r="G310" s="116"/>
    </row>
    <row r="311" spans="1:8" ht="30.6" x14ac:dyDescent="0.3">
      <c r="A311" s="6"/>
      <c r="B311" s="6"/>
      <c r="C311" s="6"/>
      <c r="D311" s="6"/>
      <c r="E311" s="115" t="s">
        <v>209</v>
      </c>
      <c r="F311" s="114" t="s">
        <v>12</v>
      </c>
      <c r="G311" s="320" t="s">
        <v>509</v>
      </c>
    </row>
    <row r="312" spans="1:8" x14ac:dyDescent="0.3">
      <c r="A312" s="6"/>
      <c r="B312" s="6"/>
      <c r="C312" s="6"/>
      <c r="D312" s="6"/>
      <c r="E312" s="112" t="s">
        <v>11</v>
      </c>
      <c r="F312" s="113"/>
      <c r="G312" s="320"/>
    </row>
    <row r="313" spans="1:8" x14ac:dyDescent="0.3">
      <c r="A313" s="6"/>
      <c r="B313" s="6"/>
      <c r="C313" s="6"/>
      <c r="D313" s="6"/>
      <c r="E313" s="111" t="s">
        <v>208</v>
      </c>
      <c r="F313" s="110">
        <v>15</v>
      </c>
      <c r="G313" s="321" t="s">
        <v>510</v>
      </c>
    </row>
    <row r="314" spans="1:8" x14ac:dyDescent="0.3">
      <c r="A314" s="6"/>
      <c r="B314" s="6"/>
      <c r="C314" s="6"/>
      <c r="D314" s="6"/>
      <c r="E314" s="111" t="s">
        <v>9</v>
      </c>
      <c r="F314" s="110">
        <v>10</v>
      </c>
      <c r="G314" s="321" t="s">
        <v>510</v>
      </c>
    </row>
    <row r="315" spans="1:8" x14ac:dyDescent="0.3">
      <c r="A315" s="6"/>
      <c r="B315" s="6"/>
      <c r="C315" s="6"/>
      <c r="D315" s="6"/>
      <c r="E315" s="111" t="s">
        <v>71</v>
      </c>
      <c r="F315" s="110">
        <v>10</v>
      </c>
      <c r="G315" s="321" t="s">
        <v>510</v>
      </c>
    </row>
    <row r="316" spans="1:8" x14ac:dyDescent="0.3">
      <c r="A316" s="6"/>
      <c r="B316" s="6"/>
      <c r="C316" s="6"/>
      <c r="D316" s="6"/>
      <c r="E316" s="111" t="s">
        <v>207</v>
      </c>
      <c r="F316" s="110">
        <v>15</v>
      </c>
      <c r="G316" s="321" t="s">
        <v>510</v>
      </c>
    </row>
    <row r="317" spans="1:8" x14ac:dyDescent="0.3">
      <c r="A317" s="6"/>
      <c r="B317" s="6"/>
      <c r="C317" s="6"/>
      <c r="D317" s="6"/>
      <c r="E317" s="112" t="s">
        <v>50</v>
      </c>
      <c r="F317" s="110"/>
      <c r="G317" s="320"/>
    </row>
    <row r="318" spans="1:8" x14ac:dyDescent="0.3">
      <c r="A318" s="6"/>
      <c r="B318" s="6"/>
      <c r="C318" s="6"/>
      <c r="D318" s="6"/>
      <c r="E318" s="111" t="s">
        <v>7</v>
      </c>
      <c r="F318" s="110">
        <v>1</v>
      </c>
      <c r="G318" s="321" t="s">
        <v>510</v>
      </c>
    </row>
    <row r="319" spans="1:8" x14ac:dyDescent="0.3">
      <c r="A319" s="6"/>
      <c r="B319" s="6"/>
      <c r="C319" s="6"/>
      <c r="D319" s="6"/>
      <c r="E319" s="111" t="s">
        <v>6</v>
      </c>
      <c r="F319" s="110">
        <v>1</v>
      </c>
      <c r="G319" s="321" t="s">
        <v>510</v>
      </c>
    </row>
    <row r="320" spans="1:8" x14ac:dyDescent="0.3">
      <c r="A320" s="6"/>
      <c r="B320" s="6"/>
      <c r="C320" s="6"/>
      <c r="D320" s="6"/>
      <c r="E320" s="109" t="s">
        <v>5</v>
      </c>
      <c r="F320" s="105"/>
      <c r="G320" s="320"/>
    </row>
    <row r="321" spans="1:8" x14ac:dyDescent="0.3">
      <c r="A321" s="6"/>
      <c r="B321" s="6"/>
      <c r="C321" s="6"/>
      <c r="D321" s="6"/>
      <c r="E321" s="108" t="s">
        <v>4</v>
      </c>
      <c r="F321" s="105">
        <v>5</v>
      </c>
      <c r="G321" s="320" t="s">
        <v>511</v>
      </c>
    </row>
    <row r="322" spans="1:8" x14ac:dyDescent="0.3">
      <c r="A322" s="6"/>
      <c r="B322" s="6"/>
      <c r="C322" s="6"/>
      <c r="D322" s="6"/>
      <c r="E322" s="107" t="s">
        <v>3</v>
      </c>
      <c r="F322" s="105">
        <v>5</v>
      </c>
      <c r="G322" s="320" t="s">
        <v>511</v>
      </c>
    </row>
    <row r="323" spans="1:8" ht="20.399999999999999" x14ac:dyDescent="0.3">
      <c r="A323" s="6"/>
      <c r="B323" s="6"/>
      <c r="C323" s="6"/>
      <c r="D323" s="6"/>
      <c r="E323" s="106" t="s">
        <v>2</v>
      </c>
      <c r="F323" s="105">
        <v>5</v>
      </c>
      <c r="G323" s="320" t="s">
        <v>511</v>
      </c>
    </row>
    <row r="324" spans="1:8" ht="20.399999999999999" x14ac:dyDescent="0.3">
      <c r="A324" s="6"/>
      <c r="B324" s="6"/>
      <c r="C324" s="6"/>
      <c r="D324" s="6"/>
      <c r="E324" s="107" t="s">
        <v>1</v>
      </c>
      <c r="F324" s="105"/>
      <c r="G324" s="320"/>
    </row>
    <row r="325" spans="1:8" x14ac:dyDescent="0.3">
      <c r="A325" s="6"/>
      <c r="B325" s="6"/>
      <c r="C325" s="6"/>
      <c r="D325" s="6"/>
      <c r="E325" s="107" t="s">
        <v>0</v>
      </c>
      <c r="F325" s="105">
        <v>3</v>
      </c>
      <c r="G325" s="321" t="s">
        <v>510</v>
      </c>
    </row>
    <row r="326" spans="1:8" x14ac:dyDescent="0.3">
      <c r="A326" s="6"/>
      <c r="B326" s="6"/>
      <c r="C326" s="6"/>
      <c r="D326" s="6"/>
      <c r="E326" s="107"/>
      <c r="F326" s="105">
        <f>SUM(F313:F325)</f>
        <v>70</v>
      </c>
      <c r="G326" s="116"/>
    </row>
    <row r="327" spans="1:8" x14ac:dyDescent="0.3">
      <c r="A327" s="6"/>
      <c r="B327" s="6"/>
      <c r="C327" s="6"/>
      <c r="D327" s="6"/>
      <c r="E327" s="198"/>
      <c r="F327" s="6"/>
      <c r="G327" s="116"/>
    </row>
    <row r="328" spans="1:8" x14ac:dyDescent="0.3">
      <c r="A328" s="6"/>
      <c r="B328" s="6"/>
      <c r="C328" s="6"/>
      <c r="D328" s="6"/>
      <c r="E328" s="198"/>
      <c r="F328" s="6"/>
      <c r="G328" s="116"/>
    </row>
    <row r="329" spans="1:8" x14ac:dyDescent="0.3">
      <c r="A329" s="358" t="s">
        <v>206</v>
      </c>
      <c r="B329" s="358"/>
      <c r="C329" s="359" t="s">
        <v>205</v>
      </c>
      <c r="D329" s="359"/>
      <c r="E329" s="359"/>
      <c r="F329" s="359"/>
      <c r="G329" s="359"/>
    </row>
    <row r="330" spans="1:8" ht="20.399999999999999" x14ac:dyDescent="0.3">
      <c r="A330" s="204" t="s">
        <v>124</v>
      </c>
      <c r="B330" s="204" t="s">
        <v>86</v>
      </c>
      <c r="C330" s="204" t="s">
        <v>75</v>
      </c>
      <c r="D330" s="201" t="s">
        <v>22</v>
      </c>
      <c r="E330" s="219" t="s">
        <v>204</v>
      </c>
      <c r="F330" s="203" t="s">
        <v>74</v>
      </c>
      <c r="G330" s="202" t="s">
        <v>73</v>
      </c>
    </row>
    <row r="331" spans="1:8" ht="91.8" x14ac:dyDescent="0.3">
      <c r="A331" s="228">
        <v>1</v>
      </c>
      <c r="B331" s="228">
        <v>300</v>
      </c>
      <c r="C331" s="228" t="s">
        <v>14</v>
      </c>
      <c r="D331" s="129" t="s">
        <v>203</v>
      </c>
      <c r="E331" s="227" t="s">
        <v>202</v>
      </c>
      <c r="F331" s="113">
        <v>15</v>
      </c>
      <c r="G331" s="195">
        <f>F331*B331</f>
        <v>4500</v>
      </c>
      <c r="H331" s="54"/>
    </row>
    <row r="332" spans="1:8" x14ac:dyDescent="0.3">
      <c r="A332" s="226"/>
      <c r="B332" s="225"/>
      <c r="C332" s="225"/>
      <c r="D332" s="225"/>
      <c r="E332" s="225"/>
      <c r="F332" s="333" t="s">
        <v>460</v>
      </c>
      <c r="G332" s="333"/>
      <c r="H332" s="334">
        <f>G331*5</f>
        <v>22500</v>
      </c>
    </row>
    <row r="333" spans="1:8" x14ac:dyDescent="0.3">
      <c r="A333" s="224"/>
      <c r="B333" s="6"/>
      <c r="C333" s="6"/>
      <c r="D333" s="6"/>
      <c r="E333" s="6"/>
      <c r="F333" s="6"/>
      <c r="G333" s="26"/>
    </row>
    <row r="334" spans="1:8" ht="30.6" x14ac:dyDescent="0.3">
      <c r="A334" s="224"/>
      <c r="B334" s="6"/>
      <c r="C334" s="6"/>
      <c r="D334" s="6"/>
      <c r="E334" s="115" t="s">
        <v>201</v>
      </c>
      <c r="F334" s="114" t="s">
        <v>12</v>
      </c>
      <c r="G334" s="320" t="s">
        <v>509</v>
      </c>
    </row>
    <row r="335" spans="1:8" x14ac:dyDescent="0.3">
      <c r="A335" s="224"/>
      <c r="B335" s="6"/>
      <c r="C335" s="6"/>
      <c r="D335" s="6"/>
      <c r="E335" s="112" t="s">
        <v>11</v>
      </c>
      <c r="F335" s="113"/>
      <c r="G335" s="324"/>
    </row>
    <row r="336" spans="1:8" x14ac:dyDescent="0.3">
      <c r="A336" s="224"/>
      <c r="B336" s="6"/>
      <c r="C336" s="6"/>
      <c r="D336" s="6"/>
      <c r="E336" s="111" t="s">
        <v>99</v>
      </c>
      <c r="F336" s="110">
        <v>15</v>
      </c>
      <c r="G336" s="325" t="s">
        <v>510</v>
      </c>
    </row>
    <row r="337" spans="1:7" x14ac:dyDescent="0.3">
      <c r="A337" s="224"/>
      <c r="B337" s="6"/>
      <c r="C337" s="6"/>
      <c r="D337" s="6"/>
      <c r="E337" s="111" t="s">
        <v>9</v>
      </c>
      <c r="F337" s="110">
        <v>20</v>
      </c>
      <c r="G337" s="325" t="s">
        <v>510</v>
      </c>
    </row>
    <row r="338" spans="1:7" x14ac:dyDescent="0.3">
      <c r="A338" s="224"/>
      <c r="B338" s="6"/>
      <c r="C338" s="6"/>
      <c r="D338" s="6"/>
      <c r="E338" s="111" t="s">
        <v>200</v>
      </c>
      <c r="F338" s="110">
        <v>15</v>
      </c>
      <c r="G338" s="325" t="s">
        <v>510</v>
      </c>
    </row>
    <row r="339" spans="1:7" x14ac:dyDescent="0.3">
      <c r="A339" s="224"/>
      <c r="B339" s="6"/>
      <c r="C339" s="6"/>
      <c r="D339" s="6"/>
      <c r="E339" s="111"/>
      <c r="F339" s="110"/>
      <c r="G339" s="324"/>
    </row>
    <row r="340" spans="1:7" x14ac:dyDescent="0.3">
      <c r="A340" s="224"/>
      <c r="B340" s="6"/>
      <c r="C340" s="6"/>
      <c r="D340" s="6"/>
      <c r="E340" s="112" t="s">
        <v>50</v>
      </c>
      <c r="F340" s="110"/>
      <c r="G340" s="324"/>
    </row>
    <row r="341" spans="1:7" x14ac:dyDescent="0.3">
      <c r="A341" s="224"/>
      <c r="B341" s="6"/>
      <c r="C341" s="6"/>
      <c r="D341" s="6"/>
      <c r="E341" s="111" t="s">
        <v>7</v>
      </c>
      <c r="F341" s="110">
        <v>1</v>
      </c>
      <c r="G341" s="325" t="s">
        <v>510</v>
      </c>
    </row>
    <row r="342" spans="1:7" x14ac:dyDescent="0.3">
      <c r="A342" s="224"/>
      <c r="B342" s="6"/>
      <c r="C342" s="6"/>
      <c r="D342" s="6"/>
      <c r="E342" s="111" t="s">
        <v>6</v>
      </c>
      <c r="F342" s="110">
        <v>1</v>
      </c>
      <c r="G342" s="325" t="s">
        <v>510</v>
      </c>
    </row>
    <row r="343" spans="1:7" x14ac:dyDescent="0.3">
      <c r="A343" s="224"/>
      <c r="B343" s="6"/>
      <c r="C343" s="6"/>
      <c r="D343" s="6"/>
      <c r="E343" s="109" t="s">
        <v>5</v>
      </c>
      <c r="F343" s="105"/>
      <c r="G343" s="324"/>
    </row>
    <row r="344" spans="1:7" x14ac:dyDescent="0.3">
      <c r="A344" s="224"/>
      <c r="B344" s="6"/>
      <c r="C344" s="6"/>
      <c r="D344" s="6"/>
      <c r="E344" s="108" t="s">
        <v>4</v>
      </c>
      <c r="F344" s="105">
        <v>5</v>
      </c>
      <c r="G344" s="326" t="s">
        <v>511</v>
      </c>
    </row>
    <row r="345" spans="1:7" x14ac:dyDescent="0.3">
      <c r="A345" s="224"/>
      <c r="B345" s="6"/>
      <c r="C345" s="6"/>
      <c r="D345" s="6"/>
      <c r="E345" s="107" t="s">
        <v>3</v>
      </c>
      <c r="F345" s="105">
        <v>5</v>
      </c>
      <c r="G345" s="326" t="s">
        <v>511</v>
      </c>
    </row>
    <row r="346" spans="1:7" ht="20.399999999999999" x14ac:dyDescent="0.3">
      <c r="A346" s="224"/>
      <c r="B346" s="6"/>
      <c r="C346" s="6"/>
      <c r="D346" s="6"/>
      <c r="E346" s="106" t="s">
        <v>2</v>
      </c>
      <c r="F346" s="105">
        <v>5</v>
      </c>
      <c r="G346" s="326" t="s">
        <v>511</v>
      </c>
    </row>
    <row r="347" spans="1:7" ht="20.399999999999999" x14ac:dyDescent="0.3">
      <c r="A347" s="224"/>
      <c r="B347" s="6"/>
      <c r="C347" s="6"/>
      <c r="D347" s="6"/>
      <c r="E347" s="107" t="s">
        <v>1</v>
      </c>
      <c r="F347" s="105"/>
      <c r="G347" s="324"/>
    </row>
    <row r="348" spans="1:7" x14ac:dyDescent="0.3">
      <c r="A348" s="224"/>
      <c r="B348" s="6"/>
      <c r="C348" s="6"/>
      <c r="D348" s="6"/>
      <c r="E348" s="107" t="s">
        <v>0</v>
      </c>
      <c r="F348" s="105">
        <v>3</v>
      </c>
      <c r="G348" s="325" t="s">
        <v>510</v>
      </c>
    </row>
    <row r="349" spans="1:7" x14ac:dyDescent="0.3">
      <c r="A349" s="224"/>
      <c r="B349" s="6"/>
      <c r="C349" s="6"/>
      <c r="D349" s="6"/>
      <c r="E349" s="107"/>
      <c r="F349" s="105">
        <f>SUM(F336:F348)</f>
        <v>70</v>
      </c>
      <c r="G349" s="26"/>
    </row>
    <row r="350" spans="1:7" x14ac:dyDescent="0.3">
      <c r="A350" s="224"/>
      <c r="B350" s="6"/>
      <c r="C350" s="6"/>
      <c r="D350" s="6"/>
      <c r="E350" s="6"/>
      <c r="F350" s="6"/>
      <c r="G350" s="26"/>
    </row>
    <row r="351" spans="1:7" x14ac:dyDescent="0.3">
      <c r="A351" s="360" t="s">
        <v>199</v>
      </c>
      <c r="B351" s="361"/>
      <c r="C351" s="352" t="s">
        <v>198</v>
      </c>
      <c r="D351" s="352"/>
      <c r="E351" s="352"/>
      <c r="F351" s="352"/>
      <c r="G351" s="352"/>
    </row>
    <row r="352" spans="1:7" x14ac:dyDescent="0.3">
      <c r="A352" s="204" t="s">
        <v>124</v>
      </c>
      <c r="B352" s="204" t="s">
        <v>86</v>
      </c>
      <c r="C352" s="204" t="s">
        <v>75</v>
      </c>
      <c r="D352" s="201" t="s">
        <v>22</v>
      </c>
      <c r="E352" s="223" t="s">
        <v>197</v>
      </c>
      <c r="F352" s="222" t="s">
        <v>196</v>
      </c>
      <c r="G352" s="221" t="s">
        <v>195</v>
      </c>
    </row>
    <row r="353" spans="1:8" ht="20.399999999999999" x14ac:dyDescent="0.3">
      <c r="A353" s="110">
        <v>1</v>
      </c>
      <c r="B353" s="218">
        <v>40</v>
      </c>
      <c r="C353" s="110" t="s">
        <v>14</v>
      </c>
      <c r="D353" s="216" t="s">
        <v>194</v>
      </c>
      <c r="E353" s="220" t="s">
        <v>193</v>
      </c>
      <c r="F353" s="216">
        <v>13</v>
      </c>
      <c r="G353" s="195">
        <f>SUM(F353*B353)</f>
        <v>520</v>
      </c>
    </row>
    <row r="354" spans="1:8" x14ac:dyDescent="0.3">
      <c r="A354" s="110"/>
      <c r="B354" s="218"/>
      <c r="C354" s="110"/>
      <c r="D354" s="216"/>
      <c r="E354" s="219" t="s">
        <v>192</v>
      </c>
      <c r="F354" s="6"/>
      <c r="G354" s="195"/>
    </row>
    <row r="355" spans="1:8" ht="122.4" x14ac:dyDescent="0.3">
      <c r="A355" s="110">
        <v>2</v>
      </c>
      <c r="B355" s="218">
        <v>5</v>
      </c>
      <c r="C355" s="110" t="s">
        <v>18</v>
      </c>
      <c r="D355" s="216" t="s">
        <v>191</v>
      </c>
      <c r="E355" s="217" t="s">
        <v>190</v>
      </c>
      <c r="F355" s="216">
        <v>115</v>
      </c>
      <c r="G355" s="195">
        <f>SUM(F355*B355)</f>
        <v>575</v>
      </c>
    </row>
    <row r="356" spans="1:8" x14ac:dyDescent="0.3">
      <c r="A356" s="110"/>
      <c r="B356" s="215"/>
      <c r="C356" s="110"/>
      <c r="D356" s="211"/>
      <c r="E356" s="214"/>
      <c r="F356" s="213"/>
      <c r="G356" s="195"/>
    </row>
    <row r="357" spans="1:8" ht="61.2" x14ac:dyDescent="0.3">
      <c r="A357" s="110">
        <v>3</v>
      </c>
      <c r="B357" s="212">
        <v>1000</v>
      </c>
      <c r="C357" s="110" t="s">
        <v>18</v>
      </c>
      <c r="D357" s="211" t="s">
        <v>110</v>
      </c>
      <c r="E357" s="210" t="s">
        <v>189</v>
      </c>
      <c r="F357" s="209">
        <v>1.9</v>
      </c>
      <c r="G357" s="195">
        <f>SUM(F357*B357)</f>
        <v>1900</v>
      </c>
    </row>
    <row r="358" spans="1:8" x14ac:dyDescent="0.3">
      <c r="A358" s="6"/>
      <c r="B358" s="6"/>
      <c r="C358" s="6"/>
      <c r="D358" s="6"/>
      <c r="E358" s="199" t="s">
        <v>459</v>
      </c>
      <c r="F358" s="6"/>
      <c r="G358" s="116">
        <f>SUM(G353:G357)</f>
        <v>2995</v>
      </c>
      <c r="H358" s="332">
        <f>G358*5</f>
        <v>14975</v>
      </c>
    </row>
    <row r="359" spans="1:8" x14ac:dyDescent="0.3">
      <c r="A359" s="6"/>
      <c r="B359" s="6"/>
      <c r="C359" s="6"/>
      <c r="D359" s="6"/>
      <c r="E359" s="198"/>
      <c r="F359" s="6"/>
      <c r="G359" s="116"/>
    </row>
    <row r="360" spans="1:8" ht="30.6" x14ac:dyDescent="0.3">
      <c r="A360" s="6"/>
      <c r="B360" s="6"/>
      <c r="C360" s="6"/>
      <c r="D360" s="6"/>
      <c r="E360" s="115" t="s">
        <v>188</v>
      </c>
      <c r="F360" s="114" t="s">
        <v>12</v>
      </c>
      <c r="G360" s="320" t="s">
        <v>509</v>
      </c>
    </row>
    <row r="361" spans="1:8" x14ac:dyDescent="0.3">
      <c r="A361" s="6"/>
      <c r="B361" s="6"/>
      <c r="C361" s="6"/>
      <c r="D361" s="6"/>
      <c r="E361" s="112" t="s">
        <v>11</v>
      </c>
      <c r="F361" s="113"/>
      <c r="G361" s="320"/>
    </row>
    <row r="362" spans="1:8" x14ac:dyDescent="0.3">
      <c r="A362" s="6"/>
      <c r="B362" s="6"/>
      <c r="C362" s="6"/>
      <c r="D362" s="6"/>
      <c r="E362" s="111" t="s">
        <v>187</v>
      </c>
      <c r="F362" s="110">
        <v>15</v>
      </c>
      <c r="G362" s="321" t="s">
        <v>510</v>
      </c>
    </row>
    <row r="363" spans="1:8" x14ac:dyDescent="0.3">
      <c r="A363" s="6"/>
      <c r="B363" s="6"/>
      <c r="C363" s="6"/>
      <c r="D363" s="6"/>
      <c r="E363" s="111" t="s">
        <v>9</v>
      </c>
      <c r="F363" s="110">
        <v>15</v>
      </c>
      <c r="G363" s="321" t="s">
        <v>510</v>
      </c>
    </row>
    <row r="364" spans="1:8" x14ac:dyDescent="0.3">
      <c r="A364" s="6"/>
      <c r="B364" s="6"/>
      <c r="C364" s="6"/>
      <c r="D364" s="6"/>
      <c r="E364" s="111" t="s">
        <v>186</v>
      </c>
      <c r="F364" s="110">
        <v>10</v>
      </c>
      <c r="G364" s="321" t="s">
        <v>510</v>
      </c>
    </row>
    <row r="365" spans="1:8" x14ac:dyDescent="0.3">
      <c r="A365" s="6"/>
      <c r="B365" s="6"/>
      <c r="C365" s="6"/>
      <c r="D365" s="6"/>
      <c r="E365" s="111" t="s">
        <v>185</v>
      </c>
      <c r="F365" s="110">
        <v>10</v>
      </c>
      <c r="G365" s="321" t="s">
        <v>510</v>
      </c>
    </row>
    <row r="366" spans="1:8" x14ac:dyDescent="0.3">
      <c r="A366" s="6"/>
      <c r="B366" s="6"/>
      <c r="C366" s="6"/>
      <c r="D366" s="6"/>
      <c r="E366" s="112" t="s">
        <v>50</v>
      </c>
      <c r="F366" s="110"/>
      <c r="G366" s="320"/>
    </row>
    <row r="367" spans="1:8" x14ac:dyDescent="0.3">
      <c r="A367" s="6"/>
      <c r="B367" s="6"/>
      <c r="C367" s="6"/>
      <c r="D367" s="6"/>
      <c r="E367" s="111" t="s">
        <v>7</v>
      </c>
      <c r="F367" s="110">
        <v>1</v>
      </c>
      <c r="G367" s="321" t="s">
        <v>510</v>
      </c>
    </row>
    <row r="368" spans="1:8" x14ac:dyDescent="0.3">
      <c r="A368" s="6"/>
      <c r="B368" s="6"/>
      <c r="C368" s="6"/>
      <c r="D368" s="6"/>
      <c r="E368" s="111" t="s">
        <v>6</v>
      </c>
      <c r="F368" s="110">
        <v>1</v>
      </c>
      <c r="G368" s="321" t="s">
        <v>510</v>
      </c>
    </row>
    <row r="369" spans="1:8" x14ac:dyDescent="0.3">
      <c r="A369" s="6"/>
      <c r="B369" s="6"/>
      <c r="C369" s="6"/>
      <c r="D369" s="6"/>
      <c r="E369" s="109" t="s">
        <v>5</v>
      </c>
      <c r="F369" s="105"/>
      <c r="G369" s="320"/>
    </row>
    <row r="370" spans="1:8" x14ac:dyDescent="0.3">
      <c r="A370" s="6"/>
      <c r="B370" s="6"/>
      <c r="C370" s="6"/>
      <c r="D370" s="6"/>
      <c r="E370" s="108" t="s">
        <v>4</v>
      </c>
      <c r="F370" s="105">
        <v>5</v>
      </c>
      <c r="G370" s="320" t="s">
        <v>511</v>
      </c>
    </row>
    <row r="371" spans="1:8" x14ac:dyDescent="0.3">
      <c r="A371" s="6"/>
      <c r="B371" s="6"/>
      <c r="C371" s="6"/>
      <c r="D371" s="6"/>
      <c r="E371" s="107" t="s">
        <v>3</v>
      </c>
      <c r="F371" s="105">
        <v>5</v>
      </c>
      <c r="G371" s="320" t="s">
        <v>511</v>
      </c>
    </row>
    <row r="372" spans="1:8" ht="20.399999999999999" x14ac:dyDescent="0.3">
      <c r="A372" s="6"/>
      <c r="B372" s="6"/>
      <c r="C372" s="6"/>
      <c r="D372" s="6"/>
      <c r="E372" s="106" t="s">
        <v>2</v>
      </c>
      <c r="F372" s="105">
        <v>5</v>
      </c>
      <c r="G372" s="320" t="s">
        <v>511</v>
      </c>
    </row>
    <row r="373" spans="1:8" ht="20.399999999999999" x14ac:dyDescent="0.3">
      <c r="A373" s="6"/>
      <c r="B373" s="6"/>
      <c r="C373" s="6"/>
      <c r="D373" s="6"/>
      <c r="E373" s="107" t="s">
        <v>1</v>
      </c>
      <c r="F373" s="105"/>
      <c r="G373" s="320"/>
    </row>
    <row r="374" spans="1:8" x14ac:dyDescent="0.3">
      <c r="A374" s="6"/>
      <c r="B374" s="6"/>
      <c r="C374" s="6"/>
      <c r="D374" s="6"/>
      <c r="E374" s="107" t="s">
        <v>0</v>
      </c>
      <c r="F374" s="105">
        <v>3</v>
      </c>
      <c r="G374" s="321" t="s">
        <v>510</v>
      </c>
    </row>
    <row r="375" spans="1:8" x14ac:dyDescent="0.3">
      <c r="A375" s="6"/>
      <c r="B375" s="6"/>
      <c r="C375" s="6"/>
      <c r="D375" s="6"/>
      <c r="E375" s="6"/>
      <c r="F375" s="6">
        <f>SUM(F362:F374)</f>
        <v>70</v>
      </c>
      <c r="G375" s="198"/>
    </row>
    <row r="376" spans="1:8" x14ac:dyDescent="0.3">
      <c r="A376" s="360" t="s">
        <v>184</v>
      </c>
      <c r="B376" s="361"/>
      <c r="C376" s="352" t="s">
        <v>183</v>
      </c>
      <c r="D376" s="352"/>
      <c r="E376" s="352"/>
      <c r="F376" s="352"/>
      <c r="G376" s="352"/>
    </row>
    <row r="377" spans="1:8" ht="20.399999999999999" x14ac:dyDescent="0.3">
      <c r="A377" s="204" t="s">
        <v>124</v>
      </c>
      <c r="B377" s="204" t="s">
        <v>86</v>
      </c>
      <c r="C377" s="204" t="s">
        <v>75</v>
      </c>
      <c r="D377" s="201" t="s">
        <v>22</v>
      </c>
      <c r="E377" s="201" t="s">
        <v>170</v>
      </c>
      <c r="F377" s="203" t="s">
        <v>74</v>
      </c>
      <c r="G377" s="202" t="s">
        <v>73</v>
      </c>
    </row>
    <row r="378" spans="1:8" ht="112.2" x14ac:dyDescent="0.3">
      <c r="A378" s="110">
        <v>1</v>
      </c>
      <c r="B378" s="120">
        <v>1000</v>
      </c>
      <c r="C378" s="110"/>
      <c r="D378" s="109" t="s">
        <v>180</v>
      </c>
      <c r="E378" s="105" t="s">
        <v>182</v>
      </c>
      <c r="F378" s="109">
        <v>3.5</v>
      </c>
      <c r="G378" s="105">
        <f>SUM(B378*F378)</f>
        <v>3500</v>
      </c>
    </row>
    <row r="379" spans="1:8" ht="20.399999999999999" x14ac:dyDescent="0.3">
      <c r="A379" s="110">
        <v>2</v>
      </c>
      <c r="B379" s="105">
        <v>30</v>
      </c>
      <c r="C379" s="110"/>
      <c r="D379" s="109" t="s">
        <v>180</v>
      </c>
      <c r="E379" s="105" t="s">
        <v>181</v>
      </c>
      <c r="F379" s="109">
        <v>10</v>
      </c>
      <c r="G379" s="105">
        <v>300</v>
      </c>
    </row>
    <row r="380" spans="1:8" ht="30.6" x14ac:dyDescent="0.3">
      <c r="A380" s="110">
        <v>3</v>
      </c>
      <c r="B380" s="105">
        <v>5</v>
      </c>
      <c r="C380" s="110"/>
      <c r="D380" s="109" t="s">
        <v>180</v>
      </c>
      <c r="E380" s="105" t="s">
        <v>179</v>
      </c>
      <c r="F380" s="105">
        <v>25</v>
      </c>
      <c r="G380" s="195">
        <f>SUM(F380*B380)</f>
        <v>125</v>
      </c>
    </row>
    <row r="381" spans="1:8" ht="20.399999999999999" x14ac:dyDescent="0.3">
      <c r="A381" s="110">
        <v>4</v>
      </c>
      <c r="B381" s="120">
        <v>4000</v>
      </c>
      <c r="C381" s="110"/>
      <c r="D381" s="109" t="s">
        <v>177</v>
      </c>
      <c r="E381" s="105" t="s">
        <v>178</v>
      </c>
      <c r="F381" s="105">
        <v>3.5</v>
      </c>
      <c r="G381" s="195">
        <f>SUM(F381*B381)</f>
        <v>14000</v>
      </c>
    </row>
    <row r="382" spans="1:8" ht="20.399999999999999" x14ac:dyDescent="0.3">
      <c r="A382" s="110">
        <v>5</v>
      </c>
      <c r="B382" s="120">
        <v>1000</v>
      </c>
      <c r="C382" s="110"/>
      <c r="D382" s="109" t="s">
        <v>177</v>
      </c>
      <c r="E382" s="105" t="s">
        <v>176</v>
      </c>
      <c r="F382" s="105">
        <v>3.5</v>
      </c>
      <c r="G382" s="195">
        <f>SUM(F382*B382)</f>
        <v>3500</v>
      </c>
    </row>
    <row r="383" spans="1:8" x14ac:dyDescent="0.3">
      <c r="A383" s="6"/>
      <c r="B383" s="6"/>
      <c r="C383" s="207"/>
      <c r="D383" s="206"/>
      <c r="E383" s="208" t="s">
        <v>458</v>
      </c>
      <c r="F383" s="6"/>
      <c r="G383" s="116">
        <f>SUM(G378:G382)</f>
        <v>21425</v>
      </c>
      <c r="H383" s="332">
        <f>G383*5</f>
        <v>107125</v>
      </c>
    </row>
    <row r="384" spans="1:8" x14ac:dyDescent="0.3">
      <c r="A384" s="6"/>
      <c r="B384" s="6"/>
      <c r="C384" s="207"/>
      <c r="D384" s="206"/>
      <c r="E384" s="205"/>
      <c r="F384" s="6"/>
      <c r="G384" s="116"/>
    </row>
    <row r="385" spans="1:7" ht="30.6" x14ac:dyDescent="0.3">
      <c r="A385" s="6"/>
      <c r="B385" s="6"/>
      <c r="C385" s="207"/>
      <c r="D385" s="206"/>
      <c r="E385" s="115" t="s">
        <v>175</v>
      </c>
      <c r="F385" s="114" t="s">
        <v>12</v>
      </c>
      <c r="G385" s="320" t="s">
        <v>509</v>
      </c>
    </row>
    <row r="386" spans="1:7" x14ac:dyDescent="0.3">
      <c r="A386" s="6"/>
      <c r="B386" s="6"/>
      <c r="C386" s="207"/>
      <c r="D386" s="206"/>
      <c r="E386" s="112" t="s">
        <v>11</v>
      </c>
      <c r="F386" s="113"/>
      <c r="G386" s="320"/>
    </row>
    <row r="387" spans="1:7" x14ac:dyDescent="0.3">
      <c r="A387" s="6"/>
      <c r="B387" s="6"/>
      <c r="C387" s="207"/>
      <c r="D387" s="206"/>
      <c r="E387" s="111" t="s">
        <v>174</v>
      </c>
      <c r="F387" s="110">
        <v>15</v>
      </c>
      <c r="G387" s="321" t="s">
        <v>510</v>
      </c>
    </row>
    <row r="388" spans="1:7" x14ac:dyDescent="0.3">
      <c r="A388" s="6"/>
      <c r="B388" s="6"/>
      <c r="C388" s="207"/>
      <c r="D388" s="206"/>
      <c r="E388" s="111" t="s">
        <v>9</v>
      </c>
      <c r="F388" s="110">
        <v>20</v>
      </c>
      <c r="G388" s="321" t="s">
        <v>510</v>
      </c>
    </row>
    <row r="389" spans="1:7" x14ac:dyDescent="0.3">
      <c r="A389" s="6"/>
      <c r="B389" s="6"/>
      <c r="C389" s="207"/>
      <c r="D389" s="206"/>
      <c r="E389" s="111" t="s">
        <v>173</v>
      </c>
      <c r="F389" s="110">
        <v>15</v>
      </c>
      <c r="G389" s="321" t="s">
        <v>510</v>
      </c>
    </row>
    <row r="390" spans="1:7" x14ac:dyDescent="0.3">
      <c r="A390" s="6"/>
      <c r="B390" s="6"/>
      <c r="C390" s="207"/>
      <c r="D390" s="206"/>
      <c r="E390" s="112" t="s">
        <v>50</v>
      </c>
      <c r="F390" s="110"/>
      <c r="G390" s="320"/>
    </row>
    <row r="391" spans="1:7" x14ac:dyDescent="0.3">
      <c r="A391" s="6"/>
      <c r="B391" s="6"/>
      <c r="C391" s="207"/>
      <c r="D391" s="206"/>
      <c r="E391" s="111" t="s">
        <v>7</v>
      </c>
      <c r="F391" s="110">
        <v>2</v>
      </c>
      <c r="G391" s="321" t="s">
        <v>510</v>
      </c>
    </row>
    <row r="392" spans="1:7" x14ac:dyDescent="0.3">
      <c r="A392" s="6"/>
      <c r="B392" s="6"/>
      <c r="C392" s="207"/>
      <c r="D392" s="206"/>
      <c r="E392" s="111" t="s">
        <v>6</v>
      </c>
      <c r="F392" s="110">
        <v>1</v>
      </c>
      <c r="G392" s="321" t="s">
        <v>510</v>
      </c>
    </row>
    <row r="393" spans="1:7" x14ac:dyDescent="0.3">
      <c r="A393" s="6"/>
      <c r="B393" s="6"/>
      <c r="C393" s="207"/>
      <c r="D393" s="206"/>
      <c r="E393" s="109" t="s">
        <v>5</v>
      </c>
      <c r="F393" s="105"/>
      <c r="G393" s="320"/>
    </row>
    <row r="394" spans="1:7" x14ac:dyDescent="0.3">
      <c r="A394" s="6"/>
      <c r="B394" s="6"/>
      <c r="C394" s="207"/>
      <c r="D394" s="206"/>
      <c r="E394" s="108" t="s">
        <v>4</v>
      </c>
      <c r="F394" s="105">
        <v>5</v>
      </c>
      <c r="G394" s="320" t="s">
        <v>511</v>
      </c>
    </row>
    <row r="395" spans="1:7" x14ac:dyDescent="0.3">
      <c r="A395" s="6"/>
      <c r="B395" s="6"/>
      <c r="C395" s="207"/>
      <c r="D395" s="206"/>
      <c r="E395" s="107" t="s">
        <v>3</v>
      </c>
      <c r="F395" s="105">
        <v>5</v>
      </c>
      <c r="G395" s="320" t="s">
        <v>511</v>
      </c>
    </row>
    <row r="396" spans="1:7" ht="20.399999999999999" x14ac:dyDescent="0.3">
      <c r="A396" s="6"/>
      <c r="B396" s="6"/>
      <c r="C396" s="207"/>
      <c r="D396" s="206"/>
      <c r="E396" s="106" t="s">
        <v>2</v>
      </c>
      <c r="F396" s="105">
        <v>5</v>
      </c>
      <c r="G396" s="320" t="s">
        <v>511</v>
      </c>
    </row>
    <row r="397" spans="1:7" ht="20.399999999999999" x14ac:dyDescent="0.3">
      <c r="A397" s="6"/>
      <c r="B397" s="6"/>
      <c r="C397" s="207"/>
      <c r="D397" s="206"/>
      <c r="E397" s="107" t="s">
        <v>1</v>
      </c>
      <c r="F397" s="105"/>
      <c r="G397" s="320"/>
    </row>
    <row r="398" spans="1:7" x14ac:dyDescent="0.3">
      <c r="A398" s="6"/>
      <c r="B398" s="6"/>
      <c r="C398" s="207"/>
      <c r="D398" s="206"/>
      <c r="E398" s="107" t="s">
        <v>0</v>
      </c>
      <c r="F398" s="105">
        <v>2</v>
      </c>
      <c r="G398" s="321" t="s">
        <v>510</v>
      </c>
    </row>
    <row r="399" spans="1:7" x14ac:dyDescent="0.3">
      <c r="A399" s="6"/>
      <c r="B399" s="6"/>
      <c r="C399" s="207"/>
      <c r="D399" s="206"/>
      <c r="E399" s="205"/>
      <c r="F399" s="6">
        <f>SUM(F387:F398)</f>
        <v>70</v>
      </c>
      <c r="G399" s="116"/>
    </row>
    <row r="400" spans="1:7" x14ac:dyDescent="0.3">
      <c r="A400" s="6"/>
      <c r="B400" s="6"/>
      <c r="C400" s="207"/>
      <c r="D400" s="206"/>
      <c r="E400" s="205"/>
      <c r="F400" s="6"/>
      <c r="G400" s="116"/>
    </row>
    <row r="401" spans="1:8" x14ac:dyDescent="0.3">
      <c r="A401" s="6"/>
      <c r="B401" s="6"/>
      <c r="C401" s="207"/>
      <c r="D401" s="206"/>
      <c r="E401" s="205"/>
      <c r="F401" s="6"/>
      <c r="G401" s="116"/>
    </row>
    <row r="402" spans="1:8" x14ac:dyDescent="0.3">
      <c r="A402" s="360" t="s">
        <v>172</v>
      </c>
      <c r="B402" s="361"/>
      <c r="C402" s="352" t="s">
        <v>171</v>
      </c>
      <c r="D402" s="352"/>
      <c r="E402" s="352"/>
      <c r="F402" s="352"/>
      <c r="G402" s="352"/>
    </row>
    <row r="403" spans="1:8" ht="20.399999999999999" x14ac:dyDescent="0.3">
      <c r="A403" s="204" t="s">
        <v>124</v>
      </c>
      <c r="B403" s="204" t="s">
        <v>86</v>
      </c>
      <c r="C403" s="204" t="s">
        <v>75</v>
      </c>
      <c r="D403" s="201" t="s">
        <v>22</v>
      </c>
      <c r="E403" s="201" t="s">
        <v>170</v>
      </c>
      <c r="F403" s="203" t="s">
        <v>74</v>
      </c>
      <c r="G403" s="202" t="s">
        <v>73</v>
      </c>
    </row>
    <row r="404" spans="1:8" ht="30.6" x14ac:dyDescent="0.3">
      <c r="A404" s="113">
        <v>1</v>
      </c>
      <c r="B404" s="113">
        <v>3000</v>
      </c>
      <c r="C404" s="113" t="s">
        <v>14</v>
      </c>
      <c r="D404" s="201" t="s">
        <v>169</v>
      </c>
      <c r="E404" s="110" t="s">
        <v>168</v>
      </c>
      <c r="F404" s="113">
        <v>0.63</v>
      </c>
      <c r="G404" s="195">
        <f>SUM(F404*B404)</f>
        <v>1890</v>
      </c>
    </row>
    <row r="405" spans="1:8" x14ac:dyDescent="0.3">
      <c r="A405" s="113">
        <v>2</v>
      </c>
      <c r="B405" s="113">
        <v>500</v>
      </c>
      <c r="C405" s="113" t="s">
        <v>14</v>
      </c>
      <c r="D405" s="201" t="s">
        <v>167</v>
      </c>
      <c r="E405" s="110" t="s">
        <v>166</v>
      </c>
      <c r="F405" s="113">
        <v>6.8</v>
      </c>
      <c r="G405" s="195">
        <f>SUM(F405*B405)</f>
        <v>3400</v>
      </c>
    </row>
    <row r="406" spans="1:8" x14ac:dyDescent="0.3">
      <c r="A406" s="113">
        <v>3</v>
      </c>
      <c r="B406" s="113">
        <v>20</v>
      </c>
      <c r="C406" s="113" t="s">
        <v>14</v>
      </c>
      <c r="D406" s="201" t="s">
        <v>165</v>
      </c>
      <c r="E406" s="110" t="s">
        <v>164</v>
      </c>
      <c r="F406" s="113">
        <v>4</v>
      </c>
      <c r="G406" s="195">
        <f>SUM(F406*B406)</f>
        <v>80</v>
      </c>
    </row>
    <row r="407" spans="1:8" x14ac:dyDescent="0.3">
      <c r="A407" s="113">
        <v>4</v>
      </c>
      <c r="B407" s="113">
        <v>1</v>
      </c>
      <c r="C407" s="119" t="s">
        <v>14</v>
      </c>
      <c r="D407" s="110" t="s">
        <v>163</v>
      </c>
      <c r="E407" s="110" t="s">
        <v>162</v>
      </c>
      <c r="F407" s="113">
        <v>953</v>
      </c>
      <c r="G407" s="195">
        <f>SUM(F407*B407)</f>
        <v>953</v>
      </c>
    </row>
    <row r="408" spans="1:8" x14ac:dyDescent="0.3">
      <c r="A408" s="6"/>
      <c r="B408" s="6"/>
      <c r="C408" s="200"/>
      <c r="D408" s="6"/>
      <c r="E408" s="199" t="s">
        <v>458</v>
      </c>
      <c r="F408" s="6"/>
      <c r="G408" s="116">
        <f>SUM(G404:G407)</f>
        <v>6323</v>
      </c>
      <c r="H408" s="332">
        <f>G408*5</f>
        <v>31615</v>
      </c>
    </row>
    <row r="409" spans="1:8" ht="30.6" x14ac:dyDescent="0.3">
      <c r="A409" s="6"/>
      <c r="B409" s="6"/>
      <c r="C409" s="156"/>
      <c r="D409" s="6"/>
      <c r="E409" s="115" t="s">
        <v>161</v>
      </c>
      <c r="F409" s="114" t="s">
        <v>12</v>
      </c>
      <c r="G409" s="320" t="s">
        <v>509</v>
      </c>
    </row>
    <row r="410" spans="1:8" x14ac:dyDescent="0.3">
      <c r="A410" s="6"/>
      <c r="B410" s="6"/>
      <c r="C410" s="156"/>
      <c r="D410" s="6"/>
      <c r="E410" s="112" t="s">
        <v>11</v>
      </c>
      <c r="F410" s="113"/>
      <c r="G410" s="320"/>
    </row>
    <row r="411" spans="1:8" x14ac:dyDescent="0.3">
      <c r="A411" s="6"/>
      <c r="B411" s="6"/>
      <c r="C411" s="156"/>
      <c r="D411" s="6"/>
      <c r="E411" s="111" t="s">
        <v>160</v>
      </c>
      <c r="F411" s="110">
        <v>15</v>
      </c>
      <c r="G411" s="321" t="s">
        <v>510</v>
      </c>
    </row>
    <row r="412" spans="1:8" x14ac:dyDescent="0.3">
      <c r="A412" s="6"/>
      <c r="B412" s="6"/>
      <c r="C412" s="156"/>
      <c r="D412" s="6"/>
      <c r="E412" s="111" t="s">
        <v>9</v>
      </c>
      <c r="F412" s="110">
        <v>20</v>
      </c>
      <c r="G412" s="321" t="s">
        <v>510</v>
      </c>
    </row>
    <row r="413" spans="1:8" x14ac:dyDescent="0.3">
      <c r="A413" s="6"/>
      <c r="B413" s="6"/>
      <c r="C413" s="156"/>
      <c r="D413" s="6"/>
      <c r="E413" s="111" t="s">
        <v>159</v>
      </c>
      <c r="F413" s="110">
        <v>15</v>
      </c>
      <c r="G413" s="321" t="s">
        <v>510</v>
      </c>
    </row>
    <row r="414" spans="1:8" x14ac:dyDescent="0.3">
      <c r="A414" s="6"/>
      <c r="B414" s="6"/>
      <c r="C414" s="156"/>
      <c r="D414" s="6"/>
      <c r="E414" s="112" t="s">
        <v>50</v>
      </c>
      <c r="F414" s="110"/>
      <c r="G414" s="320"/>
    </row>
    <row r="415" spans="1:8" x14ac:dyDescent="0.3">
      <c r="A415" s="6"/>
      <c r="B415" s="6"/>
      <c r="C415" s="156"/>
      <c r="D415" s="6"/>
      <c r="E415" s="111" t="s">
        <v>7</v>
      </c>
      <c r="F415" s="110">
        <v>2</v>
      </c>
      <c r="G415" s="321" t="s">
        <v>510</v>
      </c>
    </row>
    <row r="416" spans="1:8" x14ac:dyDescent="0.3">
      <c r="A416" s="6"/>
      <c r="B416" s="6"/>
      <c r="C416" s="156"/>
      <c r="D416" s="6"/>
      <c r="E416" s="111" t="s">
        <v>6</v>
      </c>
      <c r="F416" s="110">
        <v>1</v>
      </c>
      <c r="G416" s="321" t="s">
        <v>510</v>
      </c>
    </row>
    <row r="417" spans="1:8" x14ac:dyDescent="0.3">
      <c r="A417" s="6"/>
      <c r="B417" s="6"/>
      <c r="C417" s="156"/>
      <c r="D417" s="6"/>
      <c r="E417" s="109" t="s">
        <v>5</v>
      </c>
      <c r="F417" s="105"/>
      <c r="G417" s="320"/>
    </row>
    <row r="418" spans="1:8" x14ac:dyDescent="0.3">
      <c r="A418" s="6"/>
      <c r="B418" s="6"/>
      <c r="C418" s="156"/>
      <c r="D418" s="6"/>
      <c r="E418" s="108" t="s">
        <v>4</v>
      </c>
      <c r="F418" s="105">
        <v>5</v>
      </c>
      <c r="G418" s="320" t="s">
        <v>511</v>
      </c>
    </row>
    <row r="419" spans="1:8" x14ac:dyDescent="0.3">
      <c r="A419" s="6"/>
      <c r="B419" s="6"/>
      <c r="C419" s="156"/>
      <c r="D419" s="6"/>
      <c r="E419" s="107" t="s">
        <v>3</v>
      </c>
      <c r="F419" s="105">
        <v>5</v>
      </c>
      <c r="G419" s="320" t="s">
        <v>511</v>
      </c>
    </row>
    <row r="420" spans="1:8" ht="20.399999999999999" x14ac:dyDescent="0.3">
      <c r="A420" s="6"/>
      <c r="B420" s="6"/>
      <c r="C420" s="156"/>
      <c r="D420" s="6"/>
      <c r="E420" s="106" t="s">
        <v>2</v>
      </c>
      <c r="F420" s="105">
        <v>5</v>
      </c>
      <c r="G420" s="320" t="s">
        <v>511</v>
      </c>
    </row>
    <row r="421" spans="1:8" ht="20.399999999999999" x14ac:dyDescent="0.3">
      <c r="A421" s="6"/>
      <c r="B421" s="6"/>
      <c r="C421" s="156"/>
      <c r="D421" s="6"/>
      <c r="E421" s="107" t="s">
        <v>1</v>
      </c>
      <c r="F421" s="105"/>
      <c r="G421" s="320"/>
    </row>
    <row r="422" spans="1:8" x14ac:dyDescent="0.3">
      <c r="A422" s="6"/>
      <c r="B422" s="6"/>
      <c r="C422" s="156"/>
      <c r="D422" s="6"/>
      <c r="E422" s="107" t="s">
        <v>0</v>
      </c>
      <c r="F422" s="105">
        <v>2</v>
      </c>
      <c r="G422" s="321" t="s">
        <v>510</v>
      </c>
    </row>
    <row r="423" spans="1:8" x14ac:dyDescent="0.3">
      <c r="A423" s="6"/>
      <c r="B423" s="6"/>
      <c r="C423" s="156"/>
      <c r="D423" s="6"/>
      <c r="E423" s="198"/>
      <c r="F423" s="6">
        <f>SUM(F411:F422)</f>
        <v>70</v>
      </c>
      <c r="G423" s="116"/>
    </row>
    <row r="424" spans="1:8" x14ac:dyDescent="0.3">
      <c r="A424" s="6"/>
      <c r="B424" s="6"/>
      <c r="C424" s="156"/>
      <c r="D424" s="6"/>
      <c r="E424" s="198"/>
      <c r="F424" s="6"/>
      <c r="G424" s="116"/>
    </row>
    <row r="425" spans="1:8" x14ac:dyDescent="0.3">
      <c r="A425" s="346" t="s">
        <v>158</v>
      </c>
      <c r="B425" s="347"/>
      <c r="C425" s="362" t="s">
        <v>157</v>
      </c>
      <c r="D425" s="363"/>
      <c r="E425" s="363"/>
      <c r="F425" s="363"/>
      <c r="G425" s="364"/>
    </row>
    <row r="426" spans="1:8" ht="20.399999999999999" x14ac:dyDescent="0.3">
      <c r="A426" s="122" t="s">
        <v>87</v>
      </c>
      <c r="B426" s="122" t="s">
        <v>86</v>
      </c>
      <c r="C426" s="122" t="s">
        <v>75</v>
      </c>
      <c r="D426" s="122" t="s">
        <v>22</v>
      </c>
      <c r="E426" s="122" t="s">
        <v>85</v>
      </c>
      <c r="F426" s="122" t="s">
        <v>74</v>
      </c>
      <c r="G426" s="121" t="s">
        <v>73</v>
      </c>
    </row>
    <row r="427" spans="1:8" ht="30.6" x14ac:dyDescent="0.3">
      <c r="A427" s="186">
        <v>1</v>
      </c>
      <c r="B427" s="197">
        <v>100</v>
      </c>
      <c r="C427" s="196" t="s">
        <v>14</v>
      </c>
      <c r="D427" s="196" t="s">
        <v>156</v>
      </c>
      <c r="E427" s="128" t="s">
        <v>441</v>
      </c>
      <c r="F427" s="188">
        <v>112</v>
      </c>
      <c r="G427" s="195">
        <f t="shared" ref="G427:G446" si="11">SUM(F427*B427)</f>
        <v>11200</v>
      </c>
      <c r="H427" s="54"/>
    </row>
    <row r="428" spans="1:8" x14ac:dyDescent="0.3">
      <c r="A428" s="179">
        <v>2</v>
      </c>
      <c r="B428" s="174">
        <v>50</v>
      </c>
      <c r="C428" s="179" t="s">
        <v>14</v>
      </c>
      <c r="D428" s="179" t="s">
        <v>155</v>
      </c>
      <c r="E428" s="172" t="s">
        <v>154</v>
      </c>
      <c r="F428" s="185">
        <v>21</v>
      </c>
      <c r="G428" s="146">
        <f t="shared" si="11"/>
        <v>1050</v>
      </c>
      <c r="H428" s="64"/>
    </row>
    <row r="429" spans="1:8" ht="20.399999999999999" x14ac:dyDescent="0.3">
      <c r="A429" s="186">
        <v>3</v>
      </c>
      <c r="B429" s="174">
        <v>100</v>
      </c>
      <c r="C429" s="179" t="s">
        <v>14</v>
      </c>
      <c r="D429" s="179" t="s">
        <v>147</v>
      </c>
      <c r="E429" s="172" t="s">
        <v>153</v>
      </c>
      <c r="F429" s="185">
        <v>27</v>
      </c>
      <c r="G429" s="146">
        <f t="shared" si="11"/>
        <v>2700</v>
      </c>
      <c r="H429" s="64"/>
    </row>
    <row r="430" spans="1:8" ht="30.6" x14ac:dyDescent="0.3">
      <c r="A430" s="179">
        <v>4</v>
      </c>
      <c r="B430" s="174">
        <v>100</v>
      </c>
      <c r="C430" s="179" t="s">
        <v>14</v>
      </c>
      <c r="D430" s="179" t="s">
        <v>137</v>
      </c>
      <c r="E430" s="172" t="s">
        <v>152</v>
      </c>
      <c r="F430" s="185">
        <v>80</v>
      </c>
      <c r="G430" s="146">
        <f t="shared" si="11"/>
        <v>8000</v>
      </c>
      <c r="H430" s="64"/>
    </row>
    <row r="431" spans="1:8" ht="20.399999999999999" x14ac:dyDescent="0.3">
      <c r="A431" s="186">
        <v>5</v>
      </c>
      <c r="B431" s="174">
        <v>50</v>
      </c>
      <c r="C431" s="179" t="s">
        <v>14</v>
      </c>
      <c r="D431" s="179" t="s">
        <v>149</v>
      </c>
      <c r="E431" s="172" t="s">
        <v>151</v>
      </c>
      <c r="F431" s="185">
        <v>25</v>
      </c>
      <c r="G431" s="146">
        <f t="shared" si="11"/>
        <v>1250</v>
      </c>
      <c r="H431" s="64"/>
    </row>
    <row r="432" spans="1:8" x14ac:dyDescent="0.3">
      <c r="A432" s="179">
        <v>6</v>
      </c>
      <c r="B432" s="174">
        <v>50</v>
      </c>
      <c r="C432" s="179" t="s">
        <v>14</v>
      </c>
      <c r="D432" s="179" t="s">
        <v>147</v>
      </c>
      <c r="E432" s="172" t="s">
        <v>150</v>
      </c>
      <c r="F432" s="185">
        <v>27</v>
      </c>
      <c r="G432" s="146">
        <f t="shared" si="11"/>
        <v>1350</v>
      </c>
      <c r="H432" s="64"/>
    </row>
    <row r="433" spans="1:8" x14ac:dyDescent="0.3">
      <c r="A433" s="186">
        <v>7</v>
      </c>
      <c r="B433" s="194">
        <v>100</v>
      </c>
      <c r="C433" s="193" t="s">
        <v>14</v>
      </c>
      <c r="D433" s="179" t="s">
        <v>149</v>
      </c>
      <c r="E433" s="192" t="s">
        <v>148</v>
      </c>
      <c r="F433" s="185">
        <v>19</v>
      </c>
      <c r="G433" s="146">
        <f t="shared" si="11"/>
        <v>1900</v>
      </c>
      <c r="H433" s="64"/>
    </row>
    <row r="434" spans="1:8" ht="20.399999999999999" x14ac:dyDescent="0.3">
      <c r="A434" s="179">
        <v>8</v>
      </c>
      <c r="B434" s="174">
        <v>150</v>
      </c>
      <c r="C434" s="179" t="s">
        <v>14</v>
      </c>
      <c r="D434" s="179" t="s">
        <v>147</v>
      </c>
      <c r="E434" s="172" t="s">
        <v>146</v>
      </c>
      <c r="F434" s="185">
        <v>23</v>
      </c>
      <c r="G434" s="146">
        <f t="shared" si="11"/>
        <v>3450</v>
      </c>
      <c r="H434" s="64"/>
    </row>
    <row r="435" spans="1:8" ht="20.399999999999999" x14ac:dyDescent="0.3">
      <c r="A435" s="186">
        <v>9</v>
      </c>
      <c r="B435" s="174">
        <v>200</v>
      </c>
      <c r="C435" s="149" t="s">
        <v>14</v>
      </c>
      <c r="D435" s="149" t="s">
        <v>143</v>
      </c>
      <c r="E435" s="172" t="s">
        <v>145</v>
      </c>
      <c r="F435" s="185">
        <v>3.5</v>
      </c>
      <c r="G435" s="146">
        <f t="shared" si="11"/>
        <v>700</v>
      </c>
      <c r="H435" s="64"/>
    </row>
    <row r="436" spans="1:8" x14ac:dyDescent="0.3">
      <c r="A436" s="179">
        <v>10</v>
      </c>
      <c r="B436" s="174">
        <v>10</v>
      </c>
      <c r="C436" s="149" t="s">
        <v>14</v>
      </c>
      <c r="D436" s="149" t="s">
        <v>143</v>
      </c>
      <c r="E436" s="172" t="s">
        <v>144</v>
      </c>
      <c r="F436" s="185">
        <v>50</v>
      </c>
      <c r="G436" s="146">
        <f t="shared" si="11"/>
        <v>500</v>
      </c>
      <c r="H436" s="64"/>
    </row>
    <row r="437" spans="1:8" ht="20.399999999999999" x14ac:dyDescent="0.3">
      <c r="A437" s="186">
        <v>11</v>
      </c>
      <c r="B437" s="174">
        <v>100</v>
      </c>
      <c r="C437" s="149" t="s">
        <v>14</v>
      </c>
      <c r="D437" s="149" t="s">
        <v>143</v>
      </c>
      <c r="E437" s="172" t="s">
        <v>142</v>
      </c>
      <c r="F437" s="185">
        <v>9.9</v>
      </c>
      <c r="G437" s="146">
        <f t="shared" si="11"/>
        <v>990</v>
      </c>
      <c r="H437" s="64"/>
    </row>
    <row r="438" spans="1:8" ht="30.6" x14ac:dyDescent="0.3">
      <c r="A438" s="179">
        <v>12</v>
      </c>
      <c r="B438" s="174">
        <v>50</v>
      </c>
      <c r="C438" s="149" t="s">
        <v>14</v>
      </c>
      <c r="D438" s="149" t="s">
        <v>137</v>
      </c>
      <c r="E438" s="172" t="s">
        <v>141</v>
      </c>
      <c r="F438" s="185">
        <v>24</v>
      </c>
      <c r="G438" s="146">
        <f t="shared" si="11"/>
        <v>1200</v>
      </c>
      <c r="H438" s="64"/>
    </row>
    <row r="439" spans="1:8" ht="20.399999999999999" x14ac:dyDescent="0.3">
      <c r="A439" s="186">
        <v>13</v>
      </c>
      <c r="B439" s="174">
        <v>40</v>
      </c>
      <c r="C439" s="149" t="s">
        <v>14</v>
      </c>
      <c r="D439" s="149" t="s">
        <v>137</v>
      </c>
      <c r="E439" s="172" t="s">
        <v>140</v>
      </c>
      <c r="F439" s="185">
        <v>18</v>
      </c>
      <c r="G439" s="146">
        <f t="shared" si="11"/>
        <v>720</v>
      </c>
      <c r="H439" s="64"/>
    </row>
    <row r="440" spans="1:8" x14ac:dyDescent="0.3">
      <c r="A440" s="179">
        <v>14</v>
      </c>
      <c r="B440" s="149">
        <v>50</v>
      </c>
      <c r="C440" s="149" t="s">
        <v>14</v>
      </c>
      <c r="D440" s="149" t="s">
        <v>137</v>
      </c>
      <c r="E440" s="191" t="s">
        <v>139</v>
      </c>
      <c r="F440" s="185">
        <v>125</v>
      </c>
      <c r="G440" s="146">
        <f t="shared" si="11"/>
        <v>6250</v>
      </c>
      <c r="H440" s="64"/>
    </row>
    <row r="441" spans="1:8" x14ac:dyDescent="0.3">
      <c r="A441" s="186">
        <v>15</v>
      </c>
      <c r="B441" s="174">
        <v>3</v>
      </c>
      <c r="C441" s="149" t="s">
        <v>14</v>
      </c>
      <c r="D441" s="149" t="s">
        <v>137</v>
      </c>
      <c r="E441" s="172" t="s">
        <v>138</v>
      </c>
      <c r="F441" s="185">
        <v>76</v>
      </c>
      <c r="G441" s="146">
        <f t="shared" si="11"/>
        <v>228</v>
      </c>
      <c r="H441" s="64"/>
    </row>
    <row r="442" spans="1:8" ht="20.399999999999999" x14ac:dyDescent="0.3">
      <c r="A442" s="179">
        <v>16</v>
      </c>
      <c r="B442" s="190">
        <v>50</v>
      </c>
      <c r="C442" s="130" t="s">
        <v>14</v>
      </c>
      <c r="D442" s="129" t="s">
        <v>137</v>
      </c>
      <c r="E442" s="189" t="s">
        <v>136</v>
      </c>
      <c r="F442" s="188">
        <v>5</v>
      </c>
      <c r="G442" s="146">
        <f t="shared" si="11"/>
        <v>250</v>
      </c>
      <c r="H442" s="64"/>
    </row>
    <row r="443" spans="1:8" ht="40.799999999999997" x14ac:dyDescent="0.3">
      <c r="A443" s="186">
        <v>17</v>
      </c>
      <c r="B443" s="187">
        <v>50</v>
      </c>
      <c r="C443" s="149" t="s">
        <v>14</v>
      </c>
      <c r="D443" s="149" t="s">
        <v>108</v>
      </c>
      <c r="E443" s="172" t="s">
        <v>135</v>
      </c>
      <c r="F443" s="185">
        <v>60</v>
      </c>
      <c r="G443" s="146">
        <f t="shared" si="11"/>
        <v>3000</v>
      </c>
      <c r="H443" s="64"/>
    </row>
    <row r="444" spans="1:8" ht="20.399999999999999" x14ac:dyDescent="0.3">
      <c r="A444" s="179">
        <v>18</v>
      </c>
      <c r="B444" s="174">
        <v>100</v>
      </c>
      <c r="C444" s="149" t="s">
        <v>14</v>
      </c>
      <c r="D444" s="149" t="s">
        <v>132</v>
      </c>
      <c r="E444" s="172" t="s">
        <v>134</v>
      </c>
      <c r="F444" s="185">
        <v>75</v>
      </c>
      <c r="G444" s="146">
        <f t="shared" si="11"/>
        <v>7500</v>
      </c>
      <c r="H444" s="64"/>
    </row>
    <row r="445" spans="1:8" x14ac:dyDescent="0.3">
      <c r="A445" s="186">
        <v>19</v>
      </c>
      <c r="B445" s="174">
        <v>120</v>
      </c>
      <c r="C445" s="149" t="s">
        <v>14</v>
      </c>
      <c r="D445" s="149" t="s">
        <v>132</v>
      </c>
      <c r="E445" s="172" t="s">
        <v>133</v>
      </c>
      <c r="F445" s="185">
        <v>7</v>
      </c>
      <c r="G445" s="146">
        <f t="shared" si="11"/>
        <v>840</v>
      </c>
      <c r="H445" s="64"/>
    </row>
    <row r="446" spans="1:8" x14ac:dyDescent="0.3">
      <c r="A446" s="179">
        <v>20</v>
      </c>
      <c r="B446" s="174">
        <v>100</v>
      </c>
      <c r="C446" s="149" t="s">
        <v>14</v>
      </c>
      <c r="D446" s="149" t="s">
        <v>132</v>
      </c>
      <c r="E446" s="172" t="s">
        <v>131</v>
      </c>
      <c r="F446" s="185">
        <v>20</v>
      </c>
      <c r="G446" s="146">
        <f t="shared" si="11"/>
        <v>2000</v>
      </c>
      <c r="H446" s="64"/>
    </row>
    <row r="447" spans="1:8" x14ac:dyDescent="0.3">
      <c r="A447" s="6"/>
      <c r="B447" s="6"/>
      <c r="C447" s="6"/>
      <c r="D447" s="6"/>
      <c r="E447" s="184" t="s">
        <v>458</v>
      </c>
      <c r="F447" s="6"/>
      <c r="G447" s="183">
        <f>SUM(G427:G446)</f>
        <v>55078</v>
      </c>
      <c r="H447" s="332">
        <f>G447*5</f>
        <v>275390</v>
      </c>
    </row>
    <row r="448" spans="1:8" x14ac:dyDescent="0.3">
      <c r="A448" s="6"/>
      <c r="B448" s="6"/>
      <c r="C448" s="6"/>
      <c r="D448" s="6"/>
      <c r="E448" s="137"/>
      <c r="F448" s="6"/>
      <c r="G448" s="116"/>
    </row>
    <row r="449" spans="1:7" ht="30.6" x14ac:dyDescent="0.3">
      <c r="A449" s="6"/>
      <c r="B449" s="6"/>
      <c r="C449" s="6"/>
      <c r="D449" s="6"/>
      <c r="E449" s="115" t="s">
        <v>130</v>
      </c>
      <c r="F449" s="114" t="s">
        <v>12</v>
      </c>
      <c r="G449" s="320" t="s">
        <v>509</v>
      </c>
    </row>
    <row r="450" spans="1:7" x14ac:dyDescent="0.3">
      <c r="A450" s="6"/>
      <c r="B450" s="6"/>
      <c r="C450" s="6"/>
      <c r="D450" s="6"/>
      <c r="E450" s="112" t="s">
        <v>11</v>
      </c>
      <c r="F450" s="113"/>
      <c r="G450" s="320"/>
    </row>
    <row r="451" spans="1:7" x14ac:dyDescent="0.3">
      <c r="A451" s="6"/>
      <c r="B451" s="6"/>
      <c r="C451" s="6"/>
      <c r="D451" s="6"/>
      <c r="E451" s="111" t="s">
        <v>129</v>
      </c>
      <c r="F451" s="110">
        <v>10</v>
      </c>
      <c r="G451" s="321" t="s">
        <v>510</v>
      </c>
    </row>
    <row r="452" spans="1:7" x14ac:dyDescent="0.3">
      <c r="A452" s="6"/>
      <c r="B452" s="6"/>
      <c r="C452" s="6"/>
      <c r="D452" s="6"/>
      <c r="E452" s="111" t="s">
        <v>9</v>
      </c>
      <c r="F452" s="110">
        <v>9</v>
      </c>
      <c r="G452" s="321" t="s">
        <v>510</v>
      </c>
    </row>
    <row r="453" spans="1:7" x14ac:dyDescent="0.3">
      <c r="A453" s="6"/>
      <c r="B453" s="6"/>
      <c r="C453" s="6"/>
      <c r="D453" s="6"/>
      <c r="E453" s="111" t="s">
        <v>128</v>
      </c>
      <c r="F453" s="110">
        <v>15</v>
      </c>
      <c r="G453" s="321" t="s">
        <v>510</v>
      </c>
    </row>
    <row r="454" spans="1:7" x14ac:dyDescent="0.3">
      <c r="A454" s="6"/>
      <c r="B454" s="6"/>
      <c r="C454" s="6"/>
      <c r="D454" s="6"/>
      <c r="E454" s="111" t="s">
        <v>127</v>
      </c>
      <c r="F454" s="110">
        <v>10</v>
      </c>
      <c r="G454" s="321" t="s">
        <v>510</v>
      </c>
    </row>
    <row r="455" spans="1:7" x14ac:dyDescent="0.3">
      <c r="A455" s="6"/>
      <c r="B455" s="6"/>
      <c r="C455" s="6"/>
      <c r="D455" s="6"/>
      <c r="E455" s="112" t="s">
        <v>50</v>
      </c>
      <c r="F455" s="110"/>
      <c r="G455" s="320"/>
    </row>
    <row r="456" spans="1:7" x14ac:dyDescent="0.3">
      <c r="A456" s="6"/>
      <c r="B456" s="6"/>
      <c r="C456" s="6"/>
      <c r="D456" s="6"/>
      <c r="E456" s="111" t="s">
        <v>7</v>
      </c>
      <c r="F456" s="247">
        <v>0</v>
      </c>
      <c r="G456" s="321" t="s">
        <v>510</v>
      </c>
    </row>
    <row r="457" spans="1:7" x14ac:dyDescent="0.3">
      <c r="A457" s="6"/>
      <c r="B457" s="6"/>
      <c r="C457" s="6"/>
      <c r="D457" s="6"/>
      <c r="E457" s="111" t="s">
        <v>6</v>
      </c>
      <c r="F457" s="110">
        <v>1</v>
      </c>
      <c r="G457" s="321" t="s">
        <v>510</v>
      </c>
    </row>
    <row r="458" spans="1:7" x14ac:dyDescent="0.3">
      <c r="A458" s="6"/>
      <c r="B458" s="6"/>
      <c r="C458" s="6"/>
      <c r="D458" s="6"/>
      <c r="E458" s="109" t="s">
        <v>5</v>
      </c>
      <c r="F458" s="105"/>
      <c r="G458" s="321"/>
    </row>
    <row r="459" spans="1:7" x14ac:dyDescent="0.3">
      <c r="A459" s="6"/>
      <c r="B459" s="6"/>
      <c r="C459" s="6"/>
      <c r="D459" s="6"/>
      <c r="E459" s="108" t="s">
        <v>4</v>
      </c>
      <c r="F459" s="105">
        <v>3</v>
      </c>
      <c r="G459" s="321" t="s">
        <v>511</v>
      </c>
    </row>
    <row r="460" spans="1:7" x14ac:dyDescent="0.3">
      <c r="A460" s="6"/>
      <c r="B460" s="6"/>
      <c r="C460" s="6"/>
      <c r="D460" s="6"/>
      <c r="E460" s="107" t="s">
        <v>3</v>
      </c>
      <c r="F460" s="105">
        <v>10</v>
      </c>
      <c r="G460" s="321" t="s">
        <v>511</v>
      </c>
    </row>
    <row r="461" spans="1:7" ht="20.399999999999999" x14ac:dyDescent="0.3">
      <c r="A461" s="6"/>
      <c r="B461" s="6"/>
      <c r="C461" s="6"/>
      <c r="D461" s="6"/>
      <c r="E461" s="106" t="s">
        <v>2</v>
      </c>
      <c r="F461" s="105">
        <v>10</v>
      </c>
      <c r="G461" s="321" t="s">
        <v>511</v>
      </c>
    </row>
    <row r="462" spans="1:7" ht="20.399999999999999" x14ac:dyDescent="0.3">
      <c r="A462" s="6"/>
      <c r="B462" s="6"/>
      <c r="C462" s="6"/>
      <c r="D462" s="6"/>
      <c r="E462" s="107" t="s">
        <v>1</v>
      </c>
      <c r="F462" s="105"/>
      <c r="G462" s="320"/>
    </row>
    <row r="463" spans="1:7" x14ac:dyDescent="0.3">
      <c r="A463" s="6"/>
      <c r="B463" s="6"/>
      <c r="C463" s="6"/>
      <c r="D463" s="6"/>
      <c r="E463" s="107" t="s">
        <v>0</v>
      </c>
      <c r="F463" s="105">
        <v>2</v>
      </c>
      <c r="G463" s="321" t="s">
        <v>510</v>
      </c>
    </row>
    <row r="464" spans="1:7" x14ac:dyDescent="0.3">
      <c r="A464" s="6"/>
      <c r="B464" s="6"/>
      <c r="C464" s="6"/>
      <c r="D464" s="6"/>
      <c r="E464" s="137"/>
      <c r="F464" s="156">
        <f>SUM(F451:F463)</f>
        <v>70</v>
      </c>
      <c r="G464" s="116"/>
    </row>
    <row r="465" spans="1:8" x14ac:dyDescent="0.3">
      <c r="A465" s="6"/>
      <c r="B465" s="6"/>
      <c r="C465" s="6"/>
      <c r="D465" s="6"/>
      <c r="E465" s="137"/>
      <c r="F465" s="6"/>
      <c r="G465" s="116"/>
    </row>
    <row r="466" spans="1:8" x14ac:dyDescent="0.3">
      <c r="A466" s="6"/>
      <c r="B466" s="6"/>
      <c r="C466" s="6"/>
      <c r="D466" s="6"/>
      <c r="E466" s="6"/>
      <c r="F466" s="6"/>
      <c r="G466" s="26"/>
    </row>
    <row r="467" spans="1:8" x14ac:dyDescent="0.3">
      <c r="A467" s="346" t="s">
        <v>126</v>
      </c>
      <c r="B467" s="347"/>
      <c r="C467" s="346"/>
      <c r="D467" s="347"/>
      <c r="E467" s="346" t="s">
        <v>125</v>
      </c>
      <c r="F467" s="347"/>
      <c r="G467" s="182"/>
    </row>
    <row r="468" spans="1:8" ht="20.399999999999999" x14ac:dyDescent="0.3">
      <c r="A468" s="181" t="s">
        <v>124</v>
      </c>
      <c r="B468" s="154" t="s">
        <v>86</v>
      </c>
      <c r="C468" s="180" t="s">
        <v>75</v>
      </c>
      <c r="D468" s="154" t="s">
        <v>22</v>
      </c>
      <c r="E468" s="154" t="s">
        <v>85</v>
      </c>
      <c r="F468" s="154" t="s">
        <v>74</v>
      </c>
      <c r="G468" s="153" t="s">
        <v>73</v>
      </c>
      <c r="H468" s="22"/>
    </row>
    <row r="469" spans="1:8" ht="91.8" x14ac:dyDescent="0.3">
      <c r="A469" s="165">
        <v>1</v>
      </c>
      <c r="B469" s="179">
        <v>30</v>
      </c>
      <c r="C469" s="164" t="s">
        <v>14</v>
      </c>
      <c r="D469" s="177" t="s">
        <v>118</v>
      </c>
      <c r="E469" s="172" t="s">
        <v>123</v>
      </c>
      <c r="F469" s="147">
        <v>1.7</v>
      </c>
      <c r="G469" s="146">
        <f t="shared" ref="G469:G479" si="12">B469*F469</f>
        <v>51</v>
      </c>
      <c r="H469" s="22"/>
    </row>
    <row r="470" spans="1:8" ht="61.2" x14ac:dyDescent="0.3">
      <c r="A470" s="165">
        <v>2</v>
      </c>
      <c r="B470" s="174">
        <v>1000</v>
      </c>
      <c r="C470" s="149" t="s">
        <v>14</v>
      </c>
      <c r="D470" s="149" t="s">
        <v>122</v>
      </c>
      <c r="E470" s="172" t="s">
        <v>121</v>
      </c>
      <c r="F470" s="147">
        <v>4</v>
      </c>
      <c r="G470" s="146">
        <f t="shared" si="12"/>
        <v>4000</v>
      </c>
      <c r="H470" s="22"/>
    </row>
    <row r="471" spans="1:8" ht="30.6" x14ac:dyDescent="0.3">
      <c r="A471" s="165">
        <v>3</v>
      </c>
      <c r="B471" s="174">
        <v>100</v>
      </c>
      <c r="C471" s="149" t="s">
        <v>14</v>
      </c>
      <c r="D471" s="149" t="s">
        <v>108</v>
      </c>
      <c r="E471" s="172" t="s">
        <v>120</v>
      </c>
      <c r="F471" s="147">
        <v>8</v>
      </c>
      <c r="G471" s="146">
        <f t="shared" si="12"/>
        <v>800</v>
      </c>
      <c r="H471" s="22"/>
    </row>
    <row r="472" spans="1:8" ht="71.400000000000006" x14ac:dyDescent="0.3">
      <c r="A472" s="165">
        <v>4</v>
      </c>
      <c r="B472" s="174">
        <v>5</v>
      </c>
      <c r="C472" s="149" t="s">
        <v>18</v>
      </c>
      <c r="D472" s="149" t="s">
        <v>118</v>
      </c>
      <c r="E472" s="172" t="s">
        <v>119</v>
      </c>
      <c r="F472" s="147">
        <v>270</v>
      </c>
      <c r="G472" s="146">
        <f t="shared" si="12"/>
        <v>1350</v>
      </c>
      <c r="H472" s="22"/>
    </row>
    <row r="473" spans="1:8" ht="102" x14ac:dyDescent="0.3">
      <c r="A473" s="165">
        <v>5</v>
      </c>
      <c r="B473" s="178">
        <v>20</v>
      </c>
      <c r="C473" s="177" t="s">
        <v>14</v>
      </c>
      <c r="D473" s="177" t="s">
        <v>118</v>
      </c>
      <c r="E473" s="176" t="s">
        <v>117</v>
      </c>
      <c r="F473" s="175">
        <v>23</v>
      </c>
      <c r="G473" s="146">
        <f t="shared" si="12"/>
        <v>460</v>
      </c>
      <c r="H473" s="22"/>
    </row>
    <row r="474" spans="1:8" ht="61.2" x14ac:dyDescent="0.3">
      <c r="A474" s="165">
        <v>6</v>
      </c>
      <c r="B474" s="174">
        <v>5000</v>
      </c>
      <c r="C474" s="149" t="s">
        <v>14</v>
      </c>
      <c r="D474" s="149" t="s">
        <v>116</v>
      </c>
      <c r="E474" s="172" t="s">
        <v>115</v>
      </c>
      <c r="F474" s="147">
        <v>0.4</v>
      </c>
      <c r="G474" s="146">
        <f t="shared" si="12"/>
        <v>2000</v>
      </c>
      <c r="H474" s="22"/>
    </row>
    <row r="475" spans="1:8" ht="40.799999999999997" x14ac:dyDescent="0.3">
      <c r="A475" s="165">
        <v>7</v>
      </c>
      <c r="B475" s="174">
        <v>500</v>
      </c>
      <c r="C475" s="149" t="s">
        <v>14</v>
      </c>
      <c r="D475" s="149" t="s">
        <v>114</v>
      </c>
      <c r="E475" s="172" t="s">
        <v>113</v>
      </c>
      <c r="F475" s="147">
        <v>5</v>
      </c>
      <c r="G475" s="146">
        <f t="shared" si="12"/>
        <v>2500</v>
      </c>
      <c r="H475" s="22"/>
    </row>
    <row r="476" spans="1:8" ht="51" x14ac:dyDescent="0.3">
      <c r="A476" s="165">
        <v>8</v>
      </c>
      <c r="B476" s="174">
        <v>250</v>
      </c>
      <c r="C476" s="149" t="s">
        <v>14</v>
      </c>
      <c r="D476" s="149" t="s">
        <v>112</v>
      </c>
      <c r="E476" s="172" t="s">
        <v>111</v>
      </c>
      <c r="F476" s="147">
        <v>6</v>
      </c>
      <c r="G476" s="146">
        <f t="shared" si="12"/>
        <v>1500</v>
      </c>
      <c r="H476" s="22"/>
    </row>
    <row r="477" spans="1:8" ht="40.799999999999997" x14ac:dyDescent="0.3">
      <c r="A477" s="165">
        <v>9</v>
      </c>
      <c r="B477" s="149">
        <v>3000</v>
      </c>
      <c r="C477" s="164" t="s">
        <v>14</v>
      </c>
      <c r="D477" s="173" t="s">
        <v>110</v>
      </c>
      <c r="E477" s="172" t="s">
        <v>109</v>
      </c>
      <c r="F477" s="147">
        <v>1.5</v>
      </c>
      <c r="G477" s="146">
        <f t="shared" si="12"/>
        <v>4500</v>
      </c>
      <c r="H477" s="22"/>
    </row>
    <row r="478" spans="1:8" ht="30.6" x14ac:dyDescent="0.3">
      <c r="A478" s="171">
        <v>10</v>
      </c>
      <c r="B478" s="169">
        <v>1000</v>
      </c>
      <c r="C478" s="170" t="s">
        <v>14</v>
      </c>
      <c r="D478" s="169" t="s">
        <v>108</v>
      </c>
      <c r="E478" s="168" t="s">
        <v>107</v>
      </c>
      <c r="F478" s="167">
        <v>2.5</v>
      </c>
      <c r="G478" s="166">
        <f t="shared" si="12"/>
        <v>2500</v>
      </c>
      <c r="H478" s="22"/>
    </row>
    <row r="479" spans="1:8" ht="20.399999999999999" x14ac:dyDescent="0.3">
      <c r="A479" s="165">
        <v>11</v>
      </c>
      <c r="B479" s="149">
        <v>1000</v>
      </c>
      <c r="C479" s="164" t="s">
        <v>106</v>
      </c>
      <c r="D479" s="149" t="s">
        <v>105</v>
      </c>
      <c r="E479" s="163" t="s">
        <v>104</v>
      </c>
      <c r="F479" s="147">
        <v>3.5</v>
      </c>
      <c r="G479" s="162">
        <f t="shared" si="12"/>
        <v>3500</v>
      </c>
      <c r="H479" s="15"/>
    </row>
    <row r="480" spans="1:8" x14ac:dyDescent="0.3">
      <c r="A480" s="119"/>
      <c r="B480" s="119"/>
      <c r="C480" s="119"/>
      <c r="D480" s="119"/>
      <c r="E480" s="161" t="s">
        <v>458</v>
      </c>
      <c r="F480" s="119"/>
      <c r="G480" s="160">
        <f>SUM(G469:G479)</f>
        <v>23161</v>
      </c>
      <c r="H480" s="335">
        <f>G480*5</f>
        <v>115805</v>
      </c>
    </row>
    <row r="481" spans="1:8" x14ac:dyDescent="0.3">
      <c r="A481" s="156"/>
      <c r="B481" s="156"/>
      <c r="C481" s="156"/>
      <c r="D481" s="156"/>
      <c r="E481" s="137"/>
      <c r="F481" s="156"/>
      <c r="G481" s="155"/>
      <c r="H481" s="50"/>
    </row>
    <row r="482" spans="1:8" ht="30.6" x14ac:dyDescent="0.3">
      <c r="A482" s="156"/>
      <c r="B482" s="156"/>
      <c r="C482" s="156"/>
      <c r="D482" s="156"/>
      <c r="E482" s="115" t="s">
        <v>103</v>
      </c>
      <c r="F482" s="114" t="s">
        <v>12</v>
      </c>
      <c r="G482" s="320" t="s">
        <v>509</v>
      </c>
      <c r="H482" s="50"/>
    </row>
    <row r="483" spans="1:8" x14ac:dyDescent="0.3">
      <c r="A483" s="156"/>
      <c r="B483" s="156"/>
      <c r="C483" s="156"/>
      <c r="D483" s="156"/>
      <c r="E483" s="112" t="s">
        <v>11</v>
      </c>
      <c r="F483" s="113"/>
      <c r="G483" s="320"/>
      <c r="H483" s="50"/>
    </row>
    <row r="484" spans="1:8" x14ac:dyDescent="0.3">
      <c r="A484" s="156"/>
      <c r="B484" s="156"/>
      <c r="C484" s="156"/>
      <c r="D484" s="156"/>
      <c r="E484" s="111" t="s">
        <v>102</v>
      </c>
      <c r="F484" s="110">
        <v>15</v>
      </c>
      <c r="G484" s="321" t="s">
        <v>510</v>
      </c>
      <c r="H484" s="50"/>
    </row>
    <row r="485" spans="1:8" x14ac:dyDescent="0.3">
      <c r="A485" s="156"/>
      <c r="B485" s="156"/>
      <c r="C485" s="156"/>
      <c r="D485" s="156"/>
      <c r="E485" s="111" t="s">
        <v>9</v>
      </c>
      <c r="F485" s="110">
        <v>20</v>
      </c>
      <c r="G485" s="321" t="s">
        <v>510</v>
      </c>
      <c r="H485" s="50"/>
    </row>
    <row r="486" spans="1:8" x14ac:dyDescent="0.3">
      <c r="A486" s="156"/>
      <c r="B486" s="156"/>
      <c r="C486" s="156"/>
      <c r="D486" s="156"/>
      <c r="E486" s="111" t="s">
        <v>101</v>
      </c>
      <c r="F486" s="110">
        <v>15</v>
      </c>
      <c r="G486" s="321" t="s">
        <v>510</v>
      </c>
      <c r="H486" s="50"/>
    </row>
    <row r="487" spans="1:8" x14ac:dyDescent="0.3">
      <c r="A487" s="156"/>
      <c r="B487" s="156"/>
      <c r="C487" s="156"/>
      <c r="D487" s="156"/>
      <c r="E487" s="112" t="s">
        <v>50</v>
      </c>
      <c r="F487" s="110"/>
      <c r="G487" s="320"/>
      <c r="H487" s="50"/>
    </row>
    <row r="488" spans="1:8" x14ac:dyDescent="0.3">
      <c r="A488" s="156"/>
      <c r="B488" s="156"/>
      <c r="C488" s="156"/>
      <c r="D488" s="156"/>
      <c r="E488" s="111" t="s">
        <v>7</v>
      </c>
      <c r="F488" s="110">
        <v>2</v>
      </c>
      <c r="G488" s="321" t="s">
        <v>510</v>
      </c>
      <c r="H488" s="50"/>
    </row>
    <row r="489" spans="1:8" x14ac:dyDescent="0.3">
      <c r="A489" s="156"/>
      <c r="B489" s="156"/>
      <c r="C489" s="156"/>
      <c r="D489" s="156"/>
      <c r="E489" s="111" t="s">
        <v>6</v>
      </c>
      <c r="F489" s="110">
        <v>1</v>
      </c>
      <c r="G489" s="321" t="s">
        <v>510</v>
      </c>
      <c r="H489" s="50"/>
    </row>
    <row r="490" spans="1:8" x14ac:dyDescent="0.3">
      <c r="A490" s="156"/>
      <c r="B490" s="156"/>
      <c r="C490" s="156"/>
      <c r="D490" s="156"/>
      <c r="E490" s="109" t="s">
        <v>5</v>
      </c>
      <c r="F490" s="105"/>
      <c r="G490" s="320"/>
      <c r="H490" s="50"/>
    </row>
    <row r="491" spans="1:8" x14ac:dyDescent="0.3">
      <c r="A491" s="156"/>
      <c r="B491" s="156"/>
      <c r="C491" s="156"/>
      <c r="D491" s="156"/>
      <c r="E491" s="108" t="s">
        <v>4</v>
      </c>
      <c r="F491" s="105">
        <v>5</v>
      </c>
      <c r="G491" s="320" t="s">
        <v>511</v>
      </c>
      <c r="H491" s="50"/>
    </row>
    <row r="492" spans="1:8" x14ac:dyDescent="0.3">
      <c r="A492" s="156"/>
      <c r="B492" s="156"/>
      <c r="C492" s="156"/>
      <c r="D492" s="156"/>
      <c r="E492" s="107" t="s">
        <v>3</v>
      </c>
      <c r="F492" s="105">
        <v>5</v>
      </c>
      <c r="G492" s="320" t="s">
        <v>511</v>
      </c>
      <c r="H492" s="50"/>
    </row>
    <row r="493" spans="1:8" ht="20.399999999999999" x14ac:dyDescent="0.3">
      <c r="A493" s="156"/>
      <c r="B493" s="156"/>
      <c r="C493" s="156"/>
      <c r="D493" s="156"/>
      <c r="E493" s="106" t="s">
        <v>2</v>
      </c>
      <c r="F493" s="105">
        <v>5</v>
      </c>
      <c r="G493" s="320" t="s">
        <v>511</v>
      </c>
      <c r="H493" s="50"/>
    </row>
    <row r="494" spans="1:8" ht="20.399999999999999" x14ac:dyDescent="0.3">
      <c r="A494" s="156"/>
      <c r="B494" s="156"/>
      <c r="C494" s="156"/>
      <c r="D494" s="156"/>
      <c r="E494" s="107" t="s">
        <v>1</v>
      </c>
      <c r="F494" s="105"/>
      <c r="G494" s="320"/>
      <c r="H494" s="50"/>
    </row>
    <row r="495" spans="1:8" x14ac:dyDescent="0.3">
      <c r="A495" s="156"/>
      <c r="B495" s="156"/>
      <c r="C495" s="156"/>
      <c r="D495" s="156"/>
      <c r="E495" s="107" t="s">
        <v>0</v>
      </c>
      <c r="F495" s="105">
        <v>2</v>
      </c>
      <c r="G495" s="321" t="s">
        <v>510</v>
      </c>
    </row>
    <row r="496" spans="1:8" x14ac:dyDescent="0.3">
      <c r="A496" s="156"/>
      <c r="B496" s="156"/>
      <c r="C496" s="156"/>
      <c r="D496" s="156"/>
      <c r="E496" s="159"/>
      <c r="F496" s="100">
        <f>SUM(F484:F495)</f>
        <v>70</v>
      </c>
      <c r="G496" s="155"/>
    </row>
    <row r="497" spans="1:8" x14ac:dyDescent="0.3">
      <c r="A497" s="156"/>
      <c r="B497" s="156"/>
      <c r="C497" s="156"/>
      <c r="D497" s="156"/>
      <c r="E497" s="158"/>
      <c r="F497" s="157"/>
      <c r="G497" s="155"/>
    </row>
    <row r="498" spans="1:8" ht="30.6" x14ac:dyDescent="0.3">
      <c r="A498" s="156"/>
      <c r="B498" s="156"/>
      <c r="C498" s="156"/>
      <c r="D498" s="156"/>
      <c r="E498" s="115" t="s">
        <v>100</v>
      </c>
      <c r="F498" s="114" t="s">
        <v>12</v>
      </c>
      <c r="G498" s="320" t="s">
        <v>509</v>
      </c>
    </row>
    <row r="499" spans="1:8" x14ac:dyDescent="0.3">
      <c r="A499" s="156"/>
      <c r="B499" s="156"/>
      <c r="C499" s="156"/>
      <c r="D499" s="156"/>
      <c r="E499" s="112" t="s">
        <v>11</v>
      </c>
      <c r="F499" s="113"/>
      <c r="G499" s="320"/>
    </row>
    <row r="500" spans="1:8" x14ac:dyDescent="0.3">
      <c r="A500" s="156"/>
      <c r="B500" s="156"/>
      <c r="C500" s="156"/>
      <c r="D500" s="156"/>
      <c r="E500" s="111" t="s">
        <v>99</v>
      </c>
      <c r="F500" s="110">
        <v>20</v>
      </c>
      <c r="G500" s="320" t="s">
        <v>510</v>
      </c>
    </row>
    <row r="501" spans="1:8" x14ac:dyDescent="0.3">
      <c r="A501" s="156"/>
      <c r="B501" s="156"/>
      <c r="C501" s="156"/>
      <c r="D501" s="156"/>
      <c r="E501" s="111" t="s">
        <v>9</v>
      </c>
      <c r="F501" s="110">
        <v>25</v>
      </c>
      <c r="G501" s="320" t="s">
        <v>510</v>
      </c>
    </row>
    <row r="502" spans="1:8" x14ac:dyDescent="0.3">
      <c r="A502" s="156"/>
      <c r="B502" s="156"/>
      <c r="C502" s="156"/>
      <c r="D502" s="156"/>
      <c r="E502" s="112" t="s">
        <v>50</v>
      </c>
      <c r="F502" s="110"/>
      <c r="G502" s="320"/>
    </row>
    <row r="503" spans="1:8" x14ac:dyDescent="0.3">
      <c r="A503" s="156"/>
      <c r="B503" s="156"/>
      <c r="C503" s="156"/>
      <c r="D503" s="156"/>
      <c r="E503" s="111" t="s">
        <v>7</v>
      </c>
      <c r="F503" s="110">
        <v>4</v>
      </c>
      <c r="G503" s="320" t="s">
        <v>510</v>
      </c>
    </row>
    <row r="504" spans="1:8" x14ac:dyDescent="0.3">
      <c r="A504" s="156"/>
      <c r="B504" s="156"/>
      <c r="C504" s="156"/>
      <c r="D504" s="156"/>
      <c r="E504" s="111" t="s">
        <v>6</v>
      </c>
      <c r="F504" s="247">
        <v>0</v>
      </c>
      <c r="G504" s="320" t="s">
        <v>510</v>
      </c>
    </row>
    <row r="505" spans="1:8" x14ac:dyDescent="0.3">
      <c r="A505" s="156"/>
      <c r="B505" s="156"/>
      <c r="C505" s="156"/>
      <c r="D505" s="156"/>
      <c r="E505" s="109" t="s">
        <v>5</v>
      </c>
      <c r="F505" s="105"/>
      <c r="G505" s="320"/>
    </row>
    <row r="506" spans="1:8" x14ac:dyDescent="0.3">
      <c r="A506" s="156"/>
      <c r="B506" s="156"/>
      <c r="C506" s="156"/>
      <c r="D506" s="156"/>
      <c r="E506" s="108" t="s">
        <v>4</v>
      </c>
      <c r="F506" s="105">
        <v>5</v>
      </c>
      <c r="G506" s="320" t="s">
        <v>511</v>
      </c>
    </row>
    <row r="507" spans="1:8" x14ac:dyDescent="0.3">
      <c r="A507" s="156"/>
      <c r="B507" s="156"/>
      <c r="C507" s="156"/>
      <c r="D507" s="156"/>
      <c r="E507" s="107" t="s">
        <v>3</v>
      </c>
      <c r="F507" s="105">
        <v>8</v>
      </c>
      <c r="G507" s="320" t="s">
        <v>511</v>
      </c>
    </row>
    <row r="508" spans="1:8" ht="20.399999999999999" x14ac:dyDescent="0.3">
      <c r="A508" s="156"/>
      <c r="B508" s="156"/>
      <c r="C508" s="156"/>
      <c r="D508" s="156"/>
      <c r="E508" s="106" t="s">
        <v>2</v>
      </c>
      <c r="F508" s="105">
        <v>8</v>
      </c>
      <c r="G508" s="320" t="s">
        <v>511</v>
      </c>
    </row>
    <row r="509" spans="1:8" ht="20.399999999999999" x14ac:dyDescent="0.3">
      <c r="A509" s="156"/>
      <c r="B509" s="156"/>
      <c r="C509" s="156"/>
      <c r="D509" s="156"/>
      <c r="E509" s="107" t="s">
        <v>1</v>
      </c>
      <c r="F509" s="105"/>
      <c r="G509" s="320"/>
    </row>
    <row r="510" spans="1:8" x14ac:dyDescent="0.3">
      <c r="A510" s="156"/>
      <c r="B510" s="156"/>
      <c r="C510" s="156"/>
      <c r="D510" s="156"/>
      <c r="E510" s="107" t="s">
        <v>0</v>
      </c>
      <c r="F510" s="339">
        <v>0</v>
      </c>
      <c r="G510" s="320" t="s">
        <v>510</v>
      </c>
    </row>
    <row r="511" spans="1:8" x14ac:dyDescent="0.3">
      <c r="A511" s="342" t="s">
        <v>98</v>
      </c>
      <c r="B511" s="343"/>
      <c r="C511" s="344" t="s">
        <v>97</v>
      </c>
      <c r="D511" s="344"/>
      <c r="E511" s="344"/>
      <c r="F511" s="344"/>
      <c r="G511" s="345"/>
      <c r="H511" s="55"/>
    </row>
    <row r="512" spans="1:8" ht="20.399999999999999" x14ac:dyDescent="0.3">
      <c r="A512" s="154" t="s">
        <v>87</v>
      </c>
      <c r="B512" s="154" t="s">
        <v>86</v>
      </c>
      <c r="C512" s="154" t="s">
        <v>75</v>
      </c>
      <c r="D512" s="154" t="s">
        <v>22</v>
      </c>
      <c r="E512" s="154" t="s">
        <v>85</v>
      </c>
      <c r="F512" s="153" t="s">
        <v>74</v>
      </c>
      <c r="G512" s="153" t="s">
        <v>73</v>
      </c>
      <c r="H512" s="22"/>
    </row>
    <row r="513" spans="1:8" ht="81.599999999999994" x14ac:dyDescent="0.3">
      <c r="A513" s="149">
        <v>1</v>
      </c>
      <c r="B513" s="150">
        <v>200</v>
      </c>
      <c r="C513" s="149" t="s">
        <v>14</v>
      </c>
      <c r="D513" s="149" t="s">
        <v>96</v>
      </c>
      <c r="E513" s="152" t="s">
        <v>95</v>
      </c>
      <c r="F513" s="147">
        <v>8</v>
      </c>
      <c r="G513" s="151">
        <v>1600</v>
      </c>
      <c r="H513" s="64"/>
    </row>
    <row r="514" spans="1:8" ht="20.399999999999999" x14ac:dyDescent="0.3">
      <c r="A514" s="149">
        <v>2</v>
      </c>
      <c r="B514" s="150">
        <v>20</v>
      </c>
      <c r="C514" s="149" t="s">
        <v>14</v>
      </c>
      <c r="D514" s="149" t="s">
        <v>94</v>
      </c>
      <c r="E514" s="148" t="s">
        <v>93</v>
      </c>
      <c r="F514" s="147">
        <v>15</v>
      </c>
      <c r="G514" s="146">
        <v>300</v>
      </c>
      <c r="H514" s="64"/>
    </row>
    <row r="515" spans="1:8" x14ac:dyDescent="0.3">
      <c r="A515" s="145"/>
      <c r="B515" s="125"/>
      <c r="C515" s="126"/>
      <c r="D515" s="144"/>
      <c r="E515" s="143" t="s">
        <v>461</v>
      </c>
      <c r="F515" s="113"/>
      <c r="G515" s="142">
        <v>1900</v>
      </c>
      <c r="H515">
        <f>G515*5</f>
        <v>9500</v>
      </c>
    </row>
    <row r="516" spans="1:8" x14ac:dyDescent="0.3">
      <c r="A516" s="138"/>
      <c r="B516" s="123"/>
      <c r="C516" s="124"/>
      <c r="D516" s="138"/>
      <c r="E516" s="137"/>
      <c r="F516" s="6"/>
      <c r="G516" s="26"/>
    </row>
    <row r="517" spans="1:8" ht="30.6" x14ac:dyDescent="0.3">
      <c r="A517" s="138"/>
      <c r="B517" s="123"/>
      <c r="C517" s="124"/>
      <c r="D517" s="138"/>
      <c r="E517" s="115" t="s">
        <v>92</v>
      </c>
      <c r="F517" s="114" t="s">
        <v>12</v>
      </c>
      <c r="G517" s="320" t="s">
        <v>509</v>
      </c>
    </row>
    <row r="518" spans="1:8" x14ac:dyDescent="0.3">
      <c r="A518" s="138"/>
      <c r="B518" s="123"/>
      <c r="C518" s="124"/>
      <c r="D518" s="138"/>
      <c r="E518" s="112" t="s">
        <v>11</v>
      </c>
      <c r="F518" s="113"/>
      <c r="G518" s="324"/>
    </row>
    <row r="519" spans="1:8" x14ac:dyDescent="0.3">
      <c r="A519" s="138"/>
      <c r="B519" s="123"/>
      <c r="C519" s="124"/>
      <c r="D519" s="138"/>
      <c r="E519" s="111" t="s">
        <v>91</v>
      </c>
      <c r="F519" s="110">
        <v>15</v>
      </c>
      <c r="G519" s="325" t="s">
        <v>510</v>
      </c>
    </row>
    <row r="520" spans="1:8" x14ac:dyDescent="0.3">
      <c r="A520" s="138"/>
      <c r="B520" s="123"/>
      <c r="C520" s="124"/>
      <c r="D520" s="138"/>
      <c r="E520" s="111" t="s">
        <v>9</v>
      </c>
      <c r="F520" s="110">
        <v>20</v>
      </c>
      <c r="G520" s="325" t="s">
        <v>510</v>
      </c>
    </row>
    <row r="521" spans="1:8" x14ac:dyDescent="0.3">
      <c r="A521" s="138"/>
      <c r="B521" s="123"/>
      <c r="C521" s="124"/>
      <c r="D521" s="138"/>
      <c r="E521" s="111" t="s">
        <v>90</v>
      </c>
      <c r="F521" s="110">
        <v>15</v>
      </c>
      <c r="G521" s="325" t="s">
        <v>510</v>
      </c>
    </row>
    <row r="522" spans="1:8" x14ac:dyDescent="0.3">
      <c r="A522" s="138"/>
      <c r="B522" s="123"/>
      <c r="C522" s="124"/>
      <c r="D522" s="138"/>
      <c r="E522" s="112" t="s">
        <v>50</v>
      </c>
      <c r="F522" s="110"/>
      <c r="G522" s="325"/>
    </row>
    <row r="523" spans="1:8" x14ac:dyDescent="0.3">
      <c r="A523" s="138"/>
      <c r="B523" s="123"/>
      <c r="C523" s="124"/>
      <c r="D523" s="138"/>
      <c r="E523" s="111" t="s">
        <v>7</v>
      </c>
      <c r="F523" s="110">
        <v>2</v>
      </c>
      <c r="G523" s="325" t="s">
        <v>510</v>
      </c>
    </row>
    <row r="524" spans="1:8" x14ac:dyDescent="0.3">
      <c r="A524" s="138"/>
      <c r="B524" s="123"/>
      <c r="C524" s="124"/>
      <c r="D524" s="138"/>
      <c r="E524" s="111" t="s">
        <v>6</v>
      </c>
      <c r="F524" s="110">
        <v>1</v>
      </c>
      <c r="G524" s="325" t="s">
        <v>510</v>
      </c>
    </row>
    <row r="525" spans="1:8" x14ac:dyDescent="0.3">
      <c r="A525" s="138"/>
      <c r="B525" s="123"/>
      <c r="C525" s="124"/>
      <c r="D525" s="138"/>
      <c r="E525" s="109" t="s">
        <v>5</v>
      </c>
      <c r="F525" s="105"/>
      <c r="G525" s="324"/>
    </row>
    <row r="526" spans="1:8" x14ac:dyDescent="0.3">
      <c r="A526" s="138"/>
      <c r="B526" s="123"/>
      <c r="C526" s="124"/>
      <c r="D526" s="138"/>
      <c r="E526" s="108" t="s">
        <v>4</v>
      </c>
      <c r="F526" s="105">
        <v>5</v>
      </c>
      <c r="G526" s="326" t="s">
        <v>511</v>
      </c>
    </row>
    <row r="527" spans="1:8" x14ac:dyDescent="0.3">
      <c r="A527" s="138"/>
      <c r="B527" s="123"/>
      <c r="C527" s="124"/>
      <c r="D527" s="138"/>
      <c r="E527" s="107" t="s">
        <v>3</v>
      </c>
      <c r="F527" s="105">
        <v>5</v>
      </c>
      <c r="G527" s="326" t="s">
        <v>511</v>
      </c>
    </row>
    <row r="528" spans="1:8" ht="20.399999999999999" x14ac:dyDescent="0.3">
      <c r="A528" s="138"/>
      <c r="B528" s="123"/>
      <c r="C528" s="124"/>
      <c r="D528" s="138"/>
      <c r="E528" s="106" t="s">
        <v>2</v>
      </c>
      <c r="F528" s="105">
        <v>5</v>
      </c>
      <c r="G528" s="326" t="s">
        <v>511</v>
      </c>
    </row>
    <row r="529" spans="1:8" ht="20.399999999999999" x14ac:dyDescent="0.3">
      <c r="A529" s="138"/>
      <c r="B529" s="123"/>
      <c r="C529" s="124"/>
      <c r="D529" s="138"/>
      <c r="E529" s="107" t="s">
        <v>1</v>
      </c>
      <c r="F529" s="105"/>
      <c r="G529" s="324"/>
    </row>
    <row r="530" spans="1:8" x14ac:dyDescent="0.3">
      <c r="A530" s="138"/>
      <c r="B530" s="123"/>
      <c r="C530" s="124"/>
      <c r="D530" s="138"/>
      <c r="E530" s="107" t="s">
        <v>0</v>
      </c>
      <c r="F530" s="105">
        <v>2</v>
      </c>
      <c r="G530" s="325" t="s">
        <v>510</v>
      </c>
    </row>
    <row r="531" spans="1:8" ht="15" thickBot="1" x14ac:dyDescent="0.35">
      <c r="A531" s="138"/>
      <c r="B531" s="123"/>
      <c r="C531" s="124"/>
      <c r="D531" s="138"/>
      <c r="E531" s="141"/>
      <c r="F531" s="139">
        <f>SUM(F519:F530)</f>
        <v>70</v>
      </c>
      <c r="G531" s="26"/>
    </row>
    <row r="532" spans="1:8" ht="15" thickBot="1" x14ac:dyDescent="0.35">
      <c r="A532" s="138"/>
      <c r="B532" s="123"/>
      <c r="C532" s="124"/>
      <c r="D532" s="138"/>
      <c r="E532" s="140"/>
      <c r="F532" s="139"/>
      <c r="G532" s="26"/>
    </row>
    <row r="533" spans="1:8" ht="15" thickBot="1" x14ac:dyDescent="0.35">
      <c r="A533" s="138"/>
      <c r="B533" s="123"/>
      <c r="C533" s="124"/>
      <c r="D533" s="138"/>
      <c r="E533" s="140"/>
      <c r="F533" s="139"/>
      <c r="G533" s="26"/>
    </row>
    <row r="534" spans="1:8" x14ac:dyDescent="0.3">
      <c r="A534" s="138"/>
      <c r="B534" s="123"/>
      <c r="C534" s="124"/>
      <c r="D534" s="138"/>
      <c r="E534" s="137"/>
      <c r="F534" s="6"/>
      <c r="G534" s="26"/>
    </row>
    <row r="535" spans="1:8" x14ac:dyDescent="0.3">
      <c r="A535" s="6"/>
      <c r="B535" s="6"/>
      <c r="C535" s="6"/>
      <c r="D535" s="6"/>
      <c r="E535" s="6"/>
      <c r="F535" s="6"/>
      <c r="G535" s="26"/>
    </row>
    <row r="536" spans="1:8" x14ac:dyDescent="0.3">
      <c r="A536" s="6"/>
      <c r="B536" s="6"/>
      <c r="C536" s="6"/>
      <c r="D536" s="6"/>
      <c r="E536" s="6"/>
      <c r="F536" s="136"/>
      <c r="G536" s="135"/>
    </row>
    <row r="537" spans="1:8" x14ac:dyDescent="0.3">
      <c r="A537" s="346" t="s">
        <v>89</v>
      </c>
      <c r="B537" s="347"/>
      <c r="C537" s="134"/>
      <c r="D537" s="134"/>
      <c r="E537" s="351" t="s">
        <v>88</v>
      </c>
      <c r="F537" s="351"/>
      <c r="G537" s="351"/>
    </row>
    <row r="538" spans="1:8" ht="20.399999999999999" x14ac:dyDescent="0.3">
      <c r="A538" s="122" t="s">
        <v>87</v>
      </c>
      <c r="B538" s="122" t="s">
        <v>86</v>
      </c>
      <c r="C538" s="122" t="s">
        <v>75</v>
      </c>
      <c r="D538" s="122" t="s">
        <v>22</v>
      </c>
      <c r="E538" s="122" t="s">
        <v>85</v>
      </c>
      <c r="F538" s="122" t="s">
        <v>74</v>
      </c>
      <c r="G538" s="121" t="s">
        <v>73</v>
      </c>
    </row>
    <row r="539" spans="1:8" ht="40.799999999999997" x14ac:dyDescent="0.3">
      <c r="A539" s="132">
        <v>1</v>
      </c>
      <c r="B539" s="131">
        <v>1000</v>
      </c>
      <c r="C539" s="130" t="s">
        <v>14</v>
      </c>
      <c r="D539" s="129" t="s">
        <v>72</v>
      </c>
      <c r="E539" s="133" t="s">
        <v>84</v>
      </c>
      <c r="F539" s="127">
        <v>1.5</v>
      </c>
      <c r="G539" s="118">
        <f>F539*B539</f>
        <v>1500</v>
      </c>
      <c r="H539" s="54"/>
    </row>
    <row r="540" spans="1:8" x14ac:dyDescent="0.3">
      <c r="A540" s="132">
        <v>2</v>
      </c>
      <c r="B540" s="131">
        <v>1000</v>
      </c>
      <c r="C540" s="130" t="s">
        <v>14</v>
      </c>
      <c r="D540" s="129" t="s">
        <v>83</v>
      </c>
      <c r="E540" s="133" t="s">
        <v>82</v>
      </c>
      <c r="F540" s="127">
        <v>2</v>
      </c>
      <c r="G540" s="118">
        <f>F540*B540</f>
        <v>2000</v>
      </c>
      <c r="H540" s="54"/>
    </row>
    <row r="541" spans="1:8" ht="61.2" x14ac:dyDescent="0.3">
      <c r="A541" s="132">
        <v>3</v>
      </c>
      <c r="B541" s="131">
        <v>200</v>
      </c>
      <c r="C541" s="130" t="s">
        <v>14</v>
      </c>
      <c r="D541" s="129" t="s">
        <v>81</v>
      </c>
      <c r="E541" s="133" t="s">
        <v>80</v>
      </c>
      <c r="F541" s="127">
        <v>6.9</v>
      </c>
      <c r="G541" s="118">
        <f>F541*B541</f>
        <v>1380</v>
      </c>
      <c r="H541" s="54"/>
    </row>
    <row r="542" spans="1:8" ht="20.399999999999999" x14ac:dyDescent="0.3">
      <c r="A542" s="132">
        <v>4</v>
      </c>
      <c r="B542" s="131">
        <v>400</v>
      </c>
      <c r="C542" s="130" t="s">
        <v>14</v>
      </c>
      <c r="D542" s="129" t="s">
        <v>72</v>
      </c>
      <c r="E542" s="128" t="s">
        <v>79</v>
      </c>
      <c r="F542" s="127">
        <v>3.5</v>
      </c>
      <c r="G542" s="118">
        <f>F542*B542</f>
        <v>1400</v>
      </c>
      <c r="H542" s="54"/>
    </row>
    <row r="543" spans="1:8" x14ac:dyDescent="0.3">
      <c r="A543" s="6"/>
      <c r="B543" s="6"/>
      <c r="C543" s="126"/>
      <c r="D543" s="125"/>
      <c r="E543" s="117" t="s">
        <v>461</v>
      </c>
      <c r="F543" s="6"/>
      <c r="G543" s="116">
        <f>SUM(G539:G542)</f>
        <v>6280</v>
      </c>
      <c r="H543" s="332">
        <f>G543*5</f>
        <v>31400</v>
      </c>
    </row>
    <row r="544" spans="1:8" x14ac:dyDescent="0.3">
      <c r="A544" s="6"/>
      <c r="B544" s="6"/>
      <c r="C544" s="124"/>
      <c r="D544" s="123"/>
      <c r="E544" s="101"/>
      <c r="F544" s="6"/>
      <c r="G544" s="116"/>
    </row>
    <row r="545" spans="1:7" ht="30.6" x14ac:dyDescent="0.3">
      <c r="A545" s="6"/>
      <c r="B545" s="6"/>
      <c r="C545" s="124"/>
      <c r="D545" s="123"/>
      <c r="E545" s="115" t="s">
        <v>78</v>
      </c>
      <c r="F545" s="114" t="s">
        <v>12</v>
      </c>
      <c r="G545" s="320" t="s">
        <v>509</v>
      </c>
    </row>
    <row r="546" spans="1:7" x14ac:dyDescent="0.3">
      <c r="A546" s="6"/>
      <c r="B546" s="6"/>
      <c r="C546" s="124"/>
      <c r="D546" s="123"/>
      <c r="E546" s="112" t="s">
        <v>11</v>
      </c>
      <c r="F546" s="113"/>
      <c r="G546" s="320"/>
    </row>
    <row r="547" spans="1:7" x14ac:dyDescent="0.3">
      <c r="A547" s="6"/>
      <c r="B547" s="6"/>
      <c r="C547" s="124"/>
      <c r="D547" s="123"/>
      <c r="E547" s="111" t="s">
        <v>77</v>
      </c>
      <c r="F547" s="110">
        <v>20</v>
      </c>
      <c r="G547" s="321" t="s">
        <v>510</v>
      </c>
    </row>
    <row r="548" spans="1:7" x14ac:dyDescent="0.3">
      <c r="A548" s="6"/>
      <c r="B548" s="6"/>
      <c r="C548" s="124"/>
      <c r="D548" s="123"/>
      <c r="E548" s="111" t="s">
        <v>9</v>
      </c>
      <c r="F548" s="110">
        <v>30</v>
      </c>
      <c r="G548" s="321" t="s">
        <v>510</v>
      </c>
    </row>
    <row r="549" spans="1:7" x14ac:dyDescent="0.3">
      <c r="A549" s="6"/>
      <c r="B549" s="6"/>
      <c r="C549" s="124"/>
      <c r="D549" s="123"/>
      <c r="E549" s="111"/>
      <c r="F549" s="110"/>
      <c r="G549" s="320"/>
    </row>
    <row r="550" spans="1:7" x14ac:dyDescent="0.3">
      <c r="A550" s="6"/>
      <c r="B550" s="6"/>
      <c r="C550" s="124"/>
      <c r="D550" s="123"/>
      <c r="E550" s="112" t="s">
        <v>50</v>
      </c>
      <c r="F550" s="110"/>
      <c r="G550" s="320"/>
    </row>
    <row r="551" spans="1:7" x14ac:dyDescent="0.3">
      <c r="A551" s="6"/>
      <c r="B551" s="6"/>
      <c r="C551" s="124"/>
      <c r="D551" s="123"/>
      <c r="E551" s="111" t="s">
        <v>7</v>
      </c>
      <c r="F551" s="110">
        <v>2</v>
      </c>
      <c r="G551" s="321" t="s">
        <v>510</v>
      </c>
    </row>
    <row r="552" spans="1:7" x14ac:dyDescent="0.3">
      <c r="A552" s="6"/>
      <c r="B552" s="6"/>
      <c r="C552" s="124"/>
      <c r="D552" s="123"/>
      <c r="E552" s="111" t="s">
        <v>6</v>
      </c>
      <c r="F552" s="110">
        <v>1</v>
      </c>
      <c r="G552" s="321" t="s">
        <v>510</v>
      </c>
    </row>
    <row r="553" spans="1:7" x14ac:dyDescent="0.3">
      <c r="A553" s="6"/>
      <c r="B553" s="6"/>
      <c r="C553" s="124"/>
      <c r="D553" s="123"/>
      <c r="E553" s="109" t="s">
        <v>5</v>
      </c>
      <c r="F553" s="105"/>
      <c r="G553" s="320"/>
    </row>
    <row r="554" spans="1:7" x14ac:dyDescent="0.3">
      <c r="A554" s="6"/>
      <c r="B554" s="6"/>
      <c r="C554" s="124"/>
      <c r="D554" s="123"/>
      <c r="E554" s="108" t="s">
        <v>4</v>
      </c>
      <c r="F554" s="105">
        <v>5</v>
      </c>
      <c r="G554" s="320" t="s">
        <v>511</v>
      </c>
    </row>
    <row r="555" spans="1:7" x14ac:dyDescent="0.3">
      <c r="A555" s="6"/>
      <c r="B555" s="6"/>
      <c r="C555" s="124"/>
      <c r="D555" s="123"/>
      <c r="E555" s="107" t="s">
        <v>3</v>
      </c>
      <c r="F555" s="105">
        <v>5</v>
      </c>
      <c r="G555" s="320" t="s">
        <v>511</v>
      </c>
    </row>
    <row r="556" spans="1:7" ht="20.399999999999999" x14ac:dyDescent="0.3">
      <c r="A556" s="6"/>
      <c r="B556" s="6"/>
      <c r="C556" s="124"/>
      <c r="D556" s="123"/>
      <c r="E556" s="106" t="s">
        <v>2</v>
      </c>
      <c r="F556" s="105">
        <v>5</v>
      </c>
      <c r="G556" s="320" t="s">
        <v>511</v>
      </c>
    </row>
    <row r="557" spans="1:7" ht="20.399999999999999" x14ac:dyDescent="0.3">
      <c r="A557" s="6"/>
      <c r="B557" s="6"/>
      <c r="C557" s="124"/>
      <c r="D557" s="123"/>
      <c r="E557" s="107" t="s">
        <v>1</v>
      </c>
      <c r="F557" s="105"/>
      <c r="G557" s="320"/>
    </row>
    <row r="558" spans="1:7" x14ac:dyDescent="0.3">
      <c r="A558" s="6"/>
      <c r="B558" s="6"/>
      <c r="C558" s="124"/>
      <c r="D558" s="123"/>
      <c r="E558" s="107" t="s">
        <v>0</v>
      </c>
      <c r="F558" s="105">
        <v>2</v>
      </c>
      <c r="G558" s="321" t="s">
        <v>510</v>
      </c>
    </row>
    <row r="559" spans="1:7" x14ac:dyDescent="0.3">
      <c r="A559" s="6"/>
      <c r="B559" s="6"/>
      <c r="C559" s="6"/>
      <c r="D559" s="6"/>
      <c r="E559" s="6"/>
      <c r="F559" s="6">
        <f>SUM(F547:F558)</f>
        <v>70</v>
      </c>
      <c r="G559" s="26"/>
    </row>
    <row r="560" spans="1:7" x14ac:dyDescent="0.3">
      <c r="A560" s="6"/>
      <c r="B560" s="6"/>
      <c r="C560" s="6"/>
      <c r="D560" s="6"/>
      <c r="E560" s="6"/>
      <c r="F560" s="6"/>
      <c r="G560" s="26"/>
    </row>
    <row r="561" spans="1:8" x14ac:dyDescent="0.3">
      <c r="A561" s="6"/>
      <c r="B561" s="104"/>
      <c r="C561" s="103"/>
      <c r="D561" s="102"/>
      <c r="E561" s="101"/>
      <c r="F561" s="100"/>
      <c r="G561" s="26"/>
    </row>
    <row r="562" spans="1:8" ht="39" customHeight="1" x14ac:dyDescent="0.3">
      <c r="A562" s="346" t="s">
        <v>76</v>
      </c>
      <c r="B562" s="347"/>
      <c r="C562" s="348" t="s">
        <v>512</v>
      </c>
      <c r="D562" s="349"/>
      <c r="E562" s="349"/>
      <c r="F562" s="349"/>
      <c r="G562" s="350"/>
    </row>
    <row r="563" spans="1:8" ht="20.399999999999999" x14ac:dyDescent="0.3">
      <c r="A563" s="98" t="s">
        <v>70</v>
      </c>
      <c r="B563" s="99" t="s">
        <v>69</v>
      </c>
      <c r="C563" s="99" t="s">
        <v>18</v>
      </c>
      <c r="D563" s="98" t="s">
        <v>22</v>
      </c>
      <c r="E563" s="98" t="s">
        <v>21</v>
      </c>
      <c r="F563" s="97" t="s">
        <v>20</v>
      </c>
      <c r="G563" s="14" t="s">
        <v>19</v>
      </c>
    </row>
    <row r="564" spans="1:8" ht="40.799999999999997" x14ac:dyDescent="0.3">
      <c r="A564" s="92">
        <v>1</v>
      </c>
      <c r="B564" s="93">
        <v>500</v>
      </c>
      <c r="C564" s="93" t="s">
        <v>18</v>
      </c>
      <c r="D564" s="92" t="s">
        <v>68</v>
      </c>
      <c r="E564" s="95" t="s">
        <v>67</v>
      </c>
      <c r="F564" s="94">
        <v>1</v>
      </c>
      <c r="G564" s="53">
        <f>B564*F564</f>
        <v>500</v>
      </c>
      <c r="H564" s="54"/>
    </row>
    <row r="565" spans="1:8" ht="20.399999999999999" x14ac:dyDescent="0.3">
      <c r="A565" s="92">
        <v>2</v>
      </c>
      <c r="B565" s="93">
        <v>40</v>
      </c>
      <c r="C565" s="93" t="s">
        <v>18</v>
      </c>
      <c r="D565" s="92" t="s">
        <v>66</v>
      </c>
      <c r="E565" s="96" t="s">
        <v>65</v>
      </c>
      <c r="F565" s="94">
        <v>40</v>
      </c>
      <c r="G565" s="53">
        <f>B565*F565</f>
        <v>1600</v>
      </c>
      <c r="H565" s="54"/>
    </row>
    <row r="566" spans="1:8" ht="20.399999999999999" x14ac:dyDescent="0.3">
      <c r="A566" s="92">
        <v>3</v>
      </c>
      <c r="B566" s="93">
        <v>200</v>
      </c>
      <c r="C566" s="93" t="s">
        <v>18</v>
      </c>
      <c r="D566" s="92" t="s">
        <v>64</v>
      </c>
      <c r="E566" s="95" t="s">
        <v>63</v>
      </c>
      <c r="F566" s="94">
        <v>1</v>
      </c>
      <c r="G566" s="53">
        <f>B566*F566</f>
        <v>200</v>
      </c>
      <c r="H566" s="54"/>
    </row>
    <row r="567" spans="1:8" ht="61.2" x14ac:dyDescent="0.3">
      <c r="A567" s="92">
        <v>4</v>
      </c>
      <c r="B567" s="93">
        <v>1000</v>
      </c>
      <c r="C567" s="93" t="s">
        <v>18</v>
      </c>
      <c r="D567" s="92" t="s">
        <v>62</v>
      </c>
      <c r="E567" s="95" t="s">
        <v>61</v>
      </c>
      <c r="F567" s="94">
        <v>1.5</v>
      </c>
      <c r="G567" s="53">
        <f>B567*F567</f>
        <v>1500</v>
      </c>
      <c r="H567" s="54"/>
    </row>
    <row r="568" spans="1:8" ht="91.8" x14ac:dyDescent="0.3">
      <c r="A568" s="92">
        <v>5</v>
      </c>
      <c r="B568" s="93">
        <v>200</v>
      </c>
      <c r="C568" s="93" t="s">
        <v>18</v>
      </c>
      <c r="D568" s="92" t="s">
        <v>60</v>
      </c>
      <c r="E568" s="91" t="s">
        <v>59</v>
      </c>
      <c r="F568" s="90">
        <v>25</v>
      </c>
      <c r="G568" s="52">
        <f>B568*F568</f>
        <v>5000</v>
      </c>
      <c r="H568" s="54"/>
    </row>
    <row r="569" spans="1:8" x14ac:dyDescent="0.3">
      <c r="A569" s="6"/>
      <c r="B569" s="6"/>
      <c r="C569" s="6"/>
      <c r="D569" s="6"/>
      <c r="E569" s="89" t="s">
        <v>458</v>
      </c>
      <c r="F569" s="3"/>
      <c r="G569" s="53">
        <f xml:space="preserve"> SUM(G564:G568)</f>
        <v>8800</v>
      </c>
      <c r="H569" s="336">
        <f>G569*5</f>
        <v>44000</v>
      </c>
    </row>
    <row r="570" spans="1:8" ht="30.6" x14ac:dyDescent="0.3">
      <c r="A570" s="6"/>
      <c r="B570" s="6"/>
      <c r="C570" s="6"/>
      <c r="D570" s="6"/>
      <c r="E570" s="88" t="s">
        <v>439</v>
      </c>
      <c r="F570" s="87" t="s">
        <v>12</v>
      </c>
      <c r="G570" s="320" t="s">
        <v>509</v>
      </c>
    </row>
    <row r="571" spans="1:8" x14ac:dyDescent="0.3">
      <c r="A571" s="6"/>
      <c r="B571" s="6"/>
      <c r="C571" s="6"/>
      <c r="D571" s="6"/>
      <c r="E571" s="77" t="s">
        <v>11</v>
      </c>
      <c r="F571" s="3"/>
      <c r="G571" s="327"/>
    </row>
    <row r="572" spans="1:8" x14ac:dyDescent="0.3">
      <c r="A572" s="6"/>
      <c r="B572" s="6"/>
      <c r="C572" s="6"/>
      <c r="D572" s="6"/>
      <c r="E572" s="76" t="s">
        <v>58</v>
      </c>
      <c r="F572" s="14">
        <v>15</v>
      </c>
      <c r="G572" s="328" t="s">
        <v>510</v>
      </c>
    </row>
    <row r="573" spans="1:8" x14ac:dyDescent="0.3">
      <c r="A573" s="6"/>
      <c r="B573" s="6"/>
      <c r="C573" s="6"/>
      <c r="D573" s="6"/>
      <c r="E573" s="76" t="s">
        <v>9</v>
      </c>
      <c r="F573" s="14">
        <v>20</v>
      </c>
      <c r="G573" s="328" t="s">
        <v>510</v>
      </c>
    </row>
    <row r="574" spans="1:8" x14ac:dyDescent="0.3">
      <c r="A574" s="6"/>
      <c r="B574" s="6"/>
      <c r="C574" s="6"/>
      <c r="D574" s="6"/>
      <c r="E574" s="76" t="s">
        <v>56</v>
      </c>
      <c r="F574" s="14">
        <v>15</v>
      </c>
      <c r="G574" s="328" t="s">
        <v>510</v>
      </c>
    </row>
    <row r="575" spans="1:8" x14ac:dyDescent="0.3">
      <c r="A575" s="6"/>
      <c r="B575" s="6"/>
      <c r="C575" s="6"/>
      <c r="D575" s="6"/>
      <c r="E575" s="77" t="s">
        <v>50</v>
      </c>
      <c r="F575" s="14"/>
      <c r="G575" s="328"/>
    </row>
    <row r="576" spans="1:8" x14ac:dyDescent="0.3">
      <c r="A576" s="6"/>
      <c r="B576" s="6"/>
      <c r="C576" s="6"/>
      <c r="D576" s="6"/>
      <c r="E576" s="76" t="s">
        <v>7</v>
      </c>
      <c r="F576" s="14">
        <v>2</v>
      </c>
      <c r="G576" s="328" t="s">
        <v>510</v>
      </c>
    </row>
    <row r="577" spans="1:7" x14ac:dyDescent="0.3">
      <c r="A577" s="6"/>
      <c r="B577" s="6"/>
      <c r="C577" s="6"/>
      <c r="D577" s="6"/>
      <c r="E577" s="76" t="s">
        <v>6</v>
      </c>
      <c r="F577" s="14">
        <v>1</v>
      </c>
      <c r="G577" s="328" t="s">
        <v>510</v>
      </c>
    </row>
    <row r="578" spans="1:7" x14ac:dyDescent="0.3">
      <c r="A578" s="6"/>
      <c r="B578" s="6"/>
      <c r="C578" s="6"/>
      <c r="D578" s="6"/>
      <c r="E578" s="75" t="s">
        <v>5</v>
      </c>
      <c r="F578" s="70"/>
      <c r="G578" s="327"/>
    </row>
    <row r="579" spans="1:7" x14ac:dyDescent="0.3">
      <c r="A579" s="6"/>
      <c r="B579" s="6"/>
      <c r="C579" s="6"/>
      <c r="D579" s="6"/>
      <c r="E579" s="74" t="s">
        <v>4</v>
      </c>
      <c r="F579" s="70">
        <v>5</v>
      </c>
      <c r="G579" s="329" t="s">
        <v>511</v>
      </c>
    </row>
    <row r="580" spans="1:7" x14ac:dyDescent="0.3">
      <c r="A580" s="6"/>
      <c r="B580" s="6"/>
      <c r="C580" s="6"/>
      <c r="D580" s="6"/>
      <c r="E580" s="71" t="s">
        <v>3</v>
      </c>
      <c r="F580" s="70">
        <v>5</v>
      </c>
      <c r="G580" s="329" t="s">
        <v>511</v>
      </c>
    </row>
    <row r="581" spans="1:7" ht="20.399999999999999" x14ac:dyDescent="0.3">
      <c r="A581" s="6"/>
      <c r="B581" s="6"/>
      <c r="C581" s="6"/>
      <c r="D581" s="6"/>
      <c r="E581" s="73" t="s">
        <v>2</v>
      </c>
      <c r="F581" s="70">
        <v>5</v>
      </c>
      <c r="G581" s="329" t="s">
        <v>511</v>
      </c>
    </row>
    <row r="582" spans="1:7" ht="20.399999999999999" x14ac:dyDescent="0.3">
      <c r="A582" s="6"/>
      <c r="B582" s="6"/>
      <c r="C582" s="6"/>
      <c r="D582" s="6"/>
      <c r="E582" s="71" t="s">
        <v>1</v>
      </c>
      <c r="F582" s="70"/>
      <c r="G582" s="327"/>
    </row>
    <row r="583" spans="1:7" x14ac:dyDescent="0.3">
      <c r="A583" s="6"/>
      <c r="B583" s="30"/>
      <c r="C583" s="30"/>
      <c r="D583" s="30"/>
      <c r="E583" s="71" t="s">
        <v>0</v>
      </c>
      <c r="F583" s="70">
        <v>2</v>
      </c>
      <c r="G583" s="328" t="s">
        <v>510</v>
      </c>
    </row>
    <row r="584" spans="1:7" x14ac:dyDescent="0.3">
      <c r="A584" s="6"/>
      <c r="B584" s="30"/>
      <c r="C584" s="30"/>
      <c r="D584" s="30"/>
      <c r="E584" s="71"/>
      <c r="F584" s="70">
        <f>SUM(F572:F583)</f>
        <v>70</v>
      </c>
      <c r="G584" s="26"/>
    </row>
    <row r="585" spans="1:7" ht="30.6" x14ac:dyDescent="0.3">
      <c r="A585" s="6"/>
      <c r="B585" s="30"/>
      <c r="C585" s="30"/>
      <c r="D585" s="30"/>
      <c r="E585" s="79" t="s">
        <v>440</v>
      </c>
      <c r="F585" s="78" t="s">
        <v>12</v>
      </c>
      <c r="G585" s="320" t="s">
        <v>509</v>
      </c>
    </row>
    <row r="586" spans="1:7" x14ac:dyDescent="0.3">
      <c r="A586" s="6"/>
      <c r="B586" s="30"/>
      <c r="C586" s="30"/>
      <c r="D586" s="30"/>
      <c r="E586" s="77" t="s">
        <v>11</v>
      </c>
      <c r="F586" s="3"/>
      <c r="G586" s="26"/>
    </row>
    <row r="587" spans="1:7" x14ac:dyDescent="0.3">
      <c r="A587" s="6"/>
      <c r="B587" s="30"/>
      <c r="C587" s="30"/>
      <c r="D587" s="30"/>
      <c r="E587" s="76" t="s">
        <v>57</v>
      </c>
      <c r="F587" s="14">
        <v>15</v>
      </c>
      <c r="G587" s="328" t="s">
        <v>510</v>
      </c>
    </row>
    <row r="588" spans="1:7" x14ac:dyDescent="0.3">
      <c r="A588" s="6"/>
      <c r="B588" s="30"/>
      <c r="C588" s="30"/>
      <c r="D588" s="30"/>
      <c r="E588" s="76" t="s">
        <v>9</v>
      </c>
      <c r="F588" s="14">
        <v>20</v>
      </c>
      <c r="G588" s="328" t="s">
        <v>510</v>
      </c>
    </row>
    <row r="589" spans="1:7" x14ac:dyDescent="0.3">
      <c r="A589" s="6"/>
      <c r="B589" s="30"/>
      <c r="C589" s="30"/>
      <c r="D589" s="30"/>
      <c r="E589" s="76" t="s">
        <v>56</v>
      </c>
      <c r="F589" s="14">
        <v>15</v>
      </c>
      <c r="G589" s="328" t="s">
        <v>510</v>
      </c>
    </row>
    <row r="590" spans="1:7" x14ac:dyDescent="0.3">
      <c r="A590" s="6"/>
      <c r="B590" s="30"/>
      <c r="C590" s="30"/>
      <c r="D590" s="30"/>
      <c r="E590" s="77" t="s">
        <v>50</v>
      </c>
      <c r="F590" s="14"/>
      <c r="G590" s="330"/>
    </row>
    <row r="591" spans="1:7" x14ac:dyDescent="0.3">
      <c r="A591" s="6"/>
      <c r="B591" s="30"/>
      <c r="C591" s="30"/>
      <c r="D591" s="30"/>
      <c r="E591" s="76" t="s">
        <v>7</v>
      </c>
      <c r="F591" s="14">
        <v>2</v>
      </c>
      <c r="G591" s="328" t="s">
        <v>510</v>
      </c>
    </row>
    <row r="592" spans="1:7" x14ac:dyDescent="0.3">
      <c r="A592" s="6"/>
      <c r="B592" s="30"/>
      <c r="C592" s="30"/>
      <c r="D592" s="30"/>
      <c r="E592" s="76" t="s">
        <v>6</v>
      </c>
      <c r="F592" s="14">
        <v>1</v>
      </c>
      <c r="G592" s="328" t="s">
        <v>510</v>
      </c>
    </row>
    <row r="593" spans="1:8" x14ac:dyDescent="0.3">
      <c r="A593" s="6"/>
      <c r="B593" s="30"/>
      <c r="C593" s="30"/>
      <c r="D593" s="30"/>
      <c r="E593" s="75" t="s">
        <v>5</v>
      </c>
      <c r="F593" s="70"/>
      <c r="G593" s="324"/>
    </row>
    <row r="594" spans="1:8" x14ac:dyDescent="0.3">
      <c r="A594" s="6"/>
      <c r="B594" s="30"/>
      <c r="C594" s="30"/>
      <c r="D594" s="30"/>
      <c r="E594" s="74" t="s">
        <v>4</v>
      </c>
      <c r="F594" s="70">
        <v>5</v>
      </c>
      <c r="G594" s="329" t="s">
        <v>511</v>
      </c>
    </row>
    <row r="595" spans="1:8" x14ac:dyDescent="0.3">
      <c r="A595" s="6"/>
      <c r="B595" s="30"/>
      <c r="C595" s="30"/>
      <c r="D595" s="30"/>
      <c r="E595" s="71" t="s">
        <v>3</v>
      </c>
      <c r="F595" s="70">
        <v>5</v>
      </c>
      <c r="G595" s="329" t="s">
        <v>511</v>
      </c>
    </row>
    <row r="596" spans="1:8" ht="20.399999999999999" x14ac:dyDescent="0.3">
      <c r="A596" s="6"/>
      <c r="B596" s="30"/>
      <c r="C596" s="30"/>
      <c r="D596" s="30"/>
      <c r="E596" s="73" t="s">
        <v>2</v>
      </c>
      <c r="F596" s="70">
        <v>5</v>
      </c>
      <c r="G596" s="329" t="s">
        <v>511</v>
      </c>
    </row>
    <row r="597" spans="1:8" ht="20.399999999999999" x14ac:dyDescent="0.3">
      <c r="A597" s="85"/>
      <c r="B597" s="6"/>
      <c r="C597" s="6"/>
      <c r="D597" s="86"/>
      <c r="E597" s="71" t="s">
        <v>1</v>
      </c>
      <c r="F597" s="70"/>
      <c r="G597" s="324"/>
    </row>
    <row r="598" spans="1:8" x14ac:dyDescent="0.3">
      <c r="A598" s="6"/>
      <c r="B598" s="85"/>
      <c r="C598" s="85"/>
      <c r="D598" s="85"/>
      <c r="E598" s="71" t="s">
        <v>0</v>
      </c>
      <c r="F598" s="70">
        <v>2</v>
      </c>
      <c r="G598" s="328" t="s">
        <v>510</v>
      </c>
    </row>
    <row r="599" spans="1:8" x14ac:dyDescent="0.3">
      <c r="A599" s="6"/>
      <c r="B599" s="85"/>
      <c r="C599" s="85"/>
      <c r="D599" s="85"/>
      <c r="E599" s="71"/>
      <c r="F599" s="70"/>
      <c r="G599" s="26"/>
    </row>
    <row r="600" spans="1:8" x14ac:dyDescent="0.3">
      <c r="A600" s="84" t="s">
        <v>430</v>
      </c>
      <c r="B600" s="83"/>
      <c r="C600" s="83"/>
      <c r="D600" s="83"/>
      <c r="E600" s="83" t="s">
        <v>55</v>
      </c>
      <c r="F600" s="83"/>
      <c r="G600" s="82"/>
      <c r="H600" s="55"/>
    </row>
    <row r="601" spans="1:8" ht="20.399999999999999" x14ac:dyDescent="0.3">
      <c r="A601" s="9" t="s">
        <v>25</v>
      </c>
      <c r="B601" s="23" t="s">
        <v>24</v>
      </c>
      <c r="C601" s="23" t="s">
        <v>23</v>
      </c>
      <c r="D601" s="24" t="s">
        <v>22</v>
      </c>
      <c r="E601" s="24" t="s">
        <v>21</v>
      </c>
      <c r="F601" s="44" t="s">
        <v>20</v>
      </c>
      <c r="G601" s="2" t="s">
        <v>19</v>
      </c>
    </row>
    <row r="602" spans="1:8" ht="153" x14ac:dyDescent="0.3">
      <c r="A602" s="9">
        <v>1</v>
      </c>
      <c r="B602" s="35">
        <v>200</v>
      </c>
      <c r="C602" s="35" t="s">
        <v>18</v>
      </c>
      <c r="D602" s="9" t="s">
        <v>53</v>
      </c>
      <c r="E602" s="43" t="s">
        <v>54</v>
      </c>
      <c r="F602" s="42">
        <v>17</v>
      </c>
      <c r="G602" s="53">
        <f>B602*F602</f>
        <v>3400</v>
      </c>
    </row>
    <row r="603" spans="1:8" x14ac:dyDescent="0.3">
      <c r="A603" s="9">
        <v>2</v>
      </c>
      <c r="B603" s="35">
        <v>100</v>
      </c>
      <c r="C603" s="35" t="s">
        <v>18</v>
      </c>
      <c r="D603" s="9" t="s">
        <v>53</v>
      </c>
      <c r="E603" s="81" t="s">
        <v>52</v>
      </c>
      <c r="F603" s="42">
        <v>12</v>
      </c>
      <c r="G603" s="53">
        <f>B603*F603</f>
        <v>1200</v>
      </c>
    </row>
    <row r="604" spans="1:8" x14ac:dyDescent="0.3">
      <c r="A604" s="9"/>
      <c r="B604" s="35"/>
      <c r="C604" s="35"/>
      <c r="D604" s="9"/>
      <c r="E604" s="80" t="s">
        <v>458</v>
      </c>
      <c r="F604" s="42"/>
      <c r="G604" s="52">
        <f>SUM(G602:G603)</f>
        <v>4600</v>
      </c>
      <c r="H604" s="336">
        <f>G604*5</f>
        <v>23000</v>
      </c>
    </row>
    <row r="605" spans="1:8" x14ac:dyDescent="0.3">
      <c r="A605" s="9"/>
      <c r="B605" s="35"/>
      <c r="C605" s="35"/>
      <c r="D605" s="9"/>
      <c r="E605" s="80"/>
      <c r="F605" s="42"/>
      <c r="G605" s="49"/>
    </row>
    <row r="606" spans="1:8" x14ac:dyDescent="0.3">
      <c r="A606" s="9"/>
      <c r="B606" s="35"/>
      <c r="C606" s="35"/>
      <c r="D606" s="9"/>
      <c r="E606" s="80"/>
      <c r="F606" s="42"/>
      <c r="G606" s="49"/>
    </row>
    <row r="607" spans="1:8" ht="30.6" x14ac:dyDescent="0.3">
      <c r="A607" s="9"/>
      <c r="B607" s="35"/>
      <c r="C607" s="35"/>
      <c r="D607" s="9"/>
      <c r="E607" s="79" t="s">
        <v>433</v>
      </c>
      <c r="F607" s="78" t="s">
        <v>12</v>
      </c>
      <c r="G607" s="320" t="s">
        <v>509</v>
      </c>
    </row>
    <row r="608" spans="1:8" x14ac:dyDescent="0.3">
      <c r="A608" s="9"/>
      <c r="B608" s="35"/>
      <c r="C608" s="35"/>
      <c r="D608" s="9"/>
      <c r="E608" s="77" t="s">
        <v>11</v>
      </c>
      <c r="F608" s="3"/>
      <c r="G608" s="327"/>
    </row>
    <row r="609" spans="1:8" x14ac:dyDescent="0.3">
      <c r="A609" s="9"/>
      <c r="B609" s="35"/>
      <c r="C609" s="35"/>
      <c r="D609" s="9"/>
      <c r="E609" s="76" t="s">
        <v>51</v>
      </c>
      <c r="F609" s="14">
        <v>15</v>
      </c>
      <c r="G609" s="328" t="s">
        <v>510</v>
      </c>
    </row>
    <row r="610" spans="1:8" x14ac:dyDescent="0.3">
      <c r="A610" s="9"/>
      <c r="B610" s="35"/>
      <c r="C610" s="35"/>
      <c r="D610" s="9"/>
      <c r="E610" s="76" t="s">
        <v>9</v>
      </c>
      <c r="F610" s="14">
        <v>20</v>
      </c>
      <c r="G610" s="328" t="s">
        <v>510</v>
      </c>
    </row>
    <row r="611" spans="1:8" x14ac:dyDescent="0.3">
      <c r="A611" s="9"/>
      <c r="B611" s="35"/>
      <c r="C611" s="35"/>
      <c r="D611" s="9"/>
      <c r="E611" s="76" t="s">
        <v>40</v>
      </c>
      <c r="F611" s="14">
        <v>15</v>
      </c>
      <c r="G611" s="328" t="s">
        <v>510</v>
      </c>
    </row>
    <row r="612" spans="1:8" x14ac:dyDescent="0.3">
      <c r="A612" s="9"/>
      <c r="B612" s="35"/>
      <c r="C612" s="35"/>
      <c r="D612" s="9"/>
      <c r="E612" s="77" t="s">
        <v>50</v>
      </c>
      <c r="F612" s="14"/>
      <c r="G612" s="328"/>
    </row>
    <row r="613" spans="1:8" x14ac:dyDescent="0.3">
      <c r="A613" s="9"/>
      <c r="B613" s="35"/>
      <c r="C613" s="35"/>
      <c r="D613" s="9"/>
      <c r="E613" s="76" t="s">
        <v>7</v>
      </c>
      <c r="F613" s="14">
        <v>2</v>
      </c>
      <c r="G613" s="328" t="s">
        <v>510</v>
      </c>
    </row>
    <row r="614" spans="1:8" x14ac:dyDescent="0.3">
      <c r="A614" s="9"/>
      <c r="B614" s="35"/>
      <c r="C614" s="35"/>
      <c r="D614" s="9"/>
      <c r="E614" s="76" t="s">
        <v>6</v>
      </c>
      <c r="F614" s="14">
        <v>1</v>
      </c>
      <c r="G614" s="328" t="s">
        <v>510</v>
      </c>
    </row>
    <row r="615" spans="1:8" x14ac:dyDescent="0.3">
      <c r="A615" s="9"/>
      <c r="B615" s="35"/>
      <c r="C615" s="35"/>
      <c r="D615" s="9"/>
      <c r="E615" s="75" t="s">
        <v>5</v>
      </c>
      <c r="F615" s="70"/>
      <c r="G615" s="327"/>
    </row>
    <row r="616" spans="1:8" x14ac:dyDescent="0.3">
      <c r="A616" s="9"/>
      <c r="B616" s="35"/>
      <c r="C616" s="35"/>
      <c r="D616" s="9"/>
      <c r="E616" s="74" t="s">
        <v>4</v>
      </c>
      <c r="F616" s="70">
        <v>5</v>
      </c>
      <c r="G616" s="329" t="s">
        <v>511</v>
      </c>
    </row>
    <row r="617" spans="1:8" x14ac:dyDescent="0.3">
      <c r="A617" s="9"/>
      <c r="B617" s="35"/>
      <c r="C617" s="35"/>
      <c r="D617" s="9"/>
      <c r="E617" s="71" t="s">
        <v>3</v>
      </c>
      <c r="F617" s="70">
        <v>5</v>
      </c>
      <c r="G617" s="329" t="s">
        <v>511</v>
      </c>
    </row>
    <row r="618" spans="1:8" ht="20.399999999999999" x14ac:dyDescent="0.3">
      <c r="A618" s="9"/>
      <c r="B618" s="35"/>
      <c r="C618" s="35"/>
      <c r="D618" s="9"/>
      <c r="E618" s="73" t="s">
        <v>2</v>
      </c>
      <c r="F618" s="70">
        <v>5</v>
      </c>
      <c r="G618" s="329" t="s">
        <v>511</v>
      </c>
    </row>
    <row r="619" spans="1:8" ht="20.399999999999999" x14ac:dyDescent="0.3">
      <c r="A619" s="9"/>
      <c r="B619" s="35"/>
      <c r="C619" s="35"/>
      <c r="D619" s="9"/>
      <c r="E619" s="71" t="s">
        <v>1</v>
      </c>
      <c r="F619" s="70"/>
      <c r="G619" s="327"/>
    </row>
    <row r="620" spans="1:8" x14ac:dyDescent="0.3">
      <c r="A620" s="39"/>
      <c r="B620" s="40"/>
      <c r="C620" s="40"/>
      <c r="D620" s="72"/>
      <c r="E620" s="71" t="s">
        <v>0</v>
      </c>
      <c r="F620" s="70">
        <v>2</v>
      </c>
      <c r="G620" s="328" t="s">
        <v>510</v>
      </c>
    </row>
    <row r="621" spans="1:8" x14ac:dyDescent="0.3">
      <c r="A621" s="68"/>
      <c r="B621" s="69"/>
      <c r="C621" s="69"/>
      <c r="D621" s="68"/>
      <c r="E621" s="67" t="s">
        <v>431</v>
      </c>
      <c r="F621" s="66"/>
      <c r="G621" s="65"/>
      <c r="H621" s="15"/>
    </row>
    <row r="622" spans="1:8" ht="20.399999999999999" x14ac:dyDescent="0.3">
      <c r="A622" s="9" t="s">
        <v>25</v>
      </c>
      <c r="B622" s="23" t="s">
        <v>24</v>
      </c>
      <c r="C622" s="23" t="s">
        <v>23</v>
      </c>
      <c r="D622" s="24" t="s">
        <v>22</v>
      </c>
      <c r="E622" s="24" t="s">
        <v>21</v>
      </c>
      <c r="F622" s="44" t="s">
        <v>20</v>
      </c>
      <c r="G622" s="2" t="s">
        <v>19</v>
      </c>
      <c r="H622" s="22"/>
    </row>
    <row r="623" spans="1:8" ht="71.400000000000006" x14ac:dyDescent="0.3">
      <c r="A623" s="9">
        <v>1</v>
      </c>
      <c r="B623" s="35">
        <v>200</v>
      </c>
      <c r="C623" s="35" t="s">
        <v>18</v>
      </c>
      <c r="D623" s="9" t="s">
        <v>46</v>
      </c>
      <c r="E623" s="43" t="s">
        <v>49</v>
      </c>
      <c r="F623" s="42">
        <v>40</v>
      </c>
      <c r="G623" s="53">
        <f>B623*F623</f>
        <v>8000</v>
      </c>
      <c r="H623" s="64"/>
    </row>
    <row r="624" spans="1:8" ht="102" x14ac:dyDescent="0.3">
      <c r="A624" s="9">
        <v>2</v>
      </c>
      <c r="B624" s="35">
        <v>500</v>
      </c>
      <c r="C624" s="35" t="s">
        <v>18</v>
      </c>
      <c r="D624" s="9" t="s">
        <v>48</v>
      </c>
      <c r="E624" s="43" t="s">
        <v>47</v>
      </c>
      <c r="F624" s="42">
        <v>9</v>
      </c>
      <c r="G624" s="53">
        <f>B624*F624</f>
        <v>4500</v>
      </c>
      <c r="H624" s="64"/>
    </row>
    <row r="625" spans="1:8" ht="51" x14ac:dyDescent="0.3">
      <c r="A625" s="9">
        <v>3</v>
      </c>
      <c r="B625" s="35">
        <v>1000</v>
      </c>
      <c r="C625" s="35" t="s">
        <v>18</v>
      </c>
      <c r="D625" s="9" t="s">
        <v>46</v>
      </c>
      <c r="E625" s="43" t="s">
        <v>45</v>
      </c>
      <c r="F625" s="42">
        <v>1.5</v>
      </c>
      <c r="G625" s="53">
        <f>B625*F625</f>
        <v>1500</v>
      </c>
      <c r="H625" s="64"/>
    </row>
    <row r="626" spans="1:8" x14ac:dyDescent="0.3">
      <c r="A626" s="9"/>
      <c r="B626" s="35"/>
      <c r="C626" s="35"/>
      <c r="D626" s="9"/>
      <c r="E626" s="34" t="s">
        <v>458</v>
      </c>
      <c r="F626" s="42"/>
      <c r="G626" s="53">
        <f>SUM(G623:G625)</f>
        <v>14000</v>
      </c>
      <c r="H626" s="337">
        <f>G626*5</f>
        <v>70000</v>
      </c>
    </row>
    <row r="627" spans="1:8" x14ac:dyDescent="0.3">
      <c r="A627" s="9"/>
      <c r="B627" s="35"/>
      <c r="C627" s="35"/>
      <c r="D627" s="9"/>
      <c r="E627" s="34"/>
      <c r="F627" s="42"/>
      <c r="G627" s="53"/>
      <c r="H627" s="22"/>
    </row>
    <row r="628" spans="1:8" x14ac:dyDescent="0.3">
      <c r="A628" s="48" t="s">
        <v>432</v>
      </c>
      <c r="B628" s="20"/>
      <c r="C628" s="20"/>
      <c r="D628" s="19"/>
      <c r="E628" s="47" t="s">
        <v>44</v>
      </c>
      <c r="F628" s="46"/>
      <c r="G628" s="16"/>
      <c r="H628" s="22"/>
    </row>
    <row r="629" spans="1:8" ht="20.399999999999999" x14ac:dyDescent="0.3">
      <c r="A629" s="9" t="s">
        <v>25</v>
      </c>
      <c r="B629" s="23" t="s">
        <v>24</v>
      </c>
      <c r="C629" s="23" t="s">
        <v>23</v>
      </c>
      <c r="D629" s="24" t="s">
        <v>22</v>
      </c>
      <c r="E629" s="24" t="s">
        <v>21</v>
      </c>
      <c r="F629" s="44" t="s">
        <v>20</v>
      </c>
      <c r="G629" s="2" t="s">
        <v>19</v>
      </c>
      <c r="H629" s="22"/>
    </row>
    <row r="630" spans="1:8" ht="91.8" x14ac:dyDescent="0.3">
      <c r="A630" s="9">
        <v>1</v>
      </c>
      <c r="B630" s="35">
        <v>100</v>
      </c>
      <c r="C630" s="35" t="s">
        <v>18</v>
      </c>
      <c r="D630" s="9" t="s">
        <v>43</v>
      </c>
      <c r="E630" s="43" t="s">
        <v>42</v>
      </c>
      <c r="F630" s="42">
        <v>12</v>
      </c>
      <c r="G630" s="53">
        <f>B630*F630</f>
        <v>1200</v>
      </c>
      <c r="H630" s="54"/>
    </row>
    <row r="631" spans="1:8" ht="102" x14ac:dyDescent="0.3">
      <c r="A631" s="9">
        <v>2</v>
      </c>
      <c r="B631" s="35">
        <v>100</v>
      </c>
      <c r="C631" s="35" t="s">
        <v>18</v>
      </c>
      <c r="D631" s="9" t="s">
        <v>13</v>
      </c>
      <c r="E631" s="63" t="s">
        <v>41</v>
      </c>
      <c r="F631" s="42">
        <v>9</v>
      </c>
      <c r="G631" s="53">
        <f>B631*F631</f>
        <v>900</v>
      </c>
      <c r="H631" s="54"/>
    </row>
    <row r="632" spans="1:8" x14ac:dyDescent="0.3">
      <c r="A632" s="39"/>
      <c r="B632" s="40"/>
      <c r="C632" s="40"/>
      <c r="D632" s="39"/>
      <c r="E632" s="62" t="s">
        <v>459</v>
      </c>
      <c r="F632" s="37"/>
      <c r="G632" s="52">
        <f>SUM(G630:G631)</f>
        <v>2100</v>
      </c>
      <c r="H632" s="336">
        <f>G632*5</f>
        <v>10500</v>
      </c>
    </row>
    <row r="633" spans="1:8" x14ac:dyDescent="0.3">
      <c r="A633" s="60"/>
      <c r="B633" s="59"/>
      <c r="C633" s="59"/>
      <c r="D633" s="60"/>
      <c r="E633" s="62"/>
      <c r="F633" s="37"/>
      <c r="G633" s="51"/>
    </row>
    <row r="634" spans="1:8" ht="30.6" x14ac:dyDescent="0.3">
      <c r="A634" s="60"/>
      <c r="B634" s="59"/>
      <c r="C634" s="59"/>
      <c r="D634" s="60"/>
      <c r="E634" s="13" t="s">
        <v>436</v>
      </c>
      <c r="F634" s="12" t="s">
        <v>12</v>
      </c>
      <c r="G634" s="320" t="s">
        <v>509</v>
      </c>
      <c r="H634" s="61"/>
    </row>
    <row r="635" spans="1:8" x14ac:dyDescent="0.3">
      <c r="A635" s="60"/>
      <c r="B635" s="59"/>
      <c r="C635" s="59"/>
      <c r="D635" s="60"/>
      <c r="E635" s="11" t="s">
        <v>11</v>
      </c>
      <c r="F635" s="2"/>
      <c r="G635" s="327"/>
      <c r="H635" s="58"/>
    </row>
    <row r="636" spans="1:8" x14ac:dyDescent="0.3">
      <c r="A636" s="60"/>
      <c r="B636" s="59"/>
      <c r="C636" s="59"/>
      <c r="D636" s="60"/>
      <c r="E636" s="10" t="s">
        <v>10</v>
      </c>
      <c r="F636" s="9">
        <v>15</v>
      </c>
      <c r="G636" s="328" t="s">
        <v>510</v>
      </c>
      <c r="H636" s="58"/>
    </row>
    <row r="637" spans="1:8" x14ac:dyDescent="0.3">
      <c r="A637" s="60"/>
      <c r="B637" s="59"/>
      <c r="C637" s="59"/>
      <c r="D637" s="60"/>
      <c r="E637" s="10" t="s">
        <v>9</v>
      </c>
      <c r="F637" s="9">
        <v>15</v>
      </c>
      <c r="G637" s="328" t="s">
        <v>510</v>
      </c>
      <c r="H637" s="58"/>
    </row>
    <row r="638" spans="1:8" x14ac:dyDescent="0.3">
      <c r="A638" s="60"/>
      <c r="B638" s="59"/>
      <c r="C638" s="59"/>
      <c r="D638" s="60"/>
      <c r="E638" s="10" t="s">
        <v>40</v>
      </c>
      <c r="F638" s="9">
        <v>20</v>
      </c>
      <c r="G638" s="328" t="s">
        <v>510</v>
      </c>
      <c r="H638" s="58"/>
    </row>
    <row r="639" spans="1:8" x14ac:dyDescent="0.3">
      <c r="A639" s="60"/>
      <c r="B639" s="59"/>
      <c r="C639" s="59"/>
      <c r="D639" s="60"/>
      <c r="E639" s="11" t="s">
        <v>8</v>
      </c>
      <c r="F639" s="9"/>
      <c r="G639" s="328"/>
      <c r="H639" s="58"/>
    </row>
    <row r="640" spans="1:8" x14ac:dyDescent="0.3">
      <c r="A640" s="60"/>
      <c r="B640" s="59"/>
      <c r="C640" s="59"/>
      <c r="D640" s="60"/>
      <c r="E640" s="10" t="s">
        <v>7</v>
      </c>
      <c r="F640" s="9">
        <v>2</v>
      </c>
      <c r="G640" s="328" t="s">
        <v>510</v>
      </c>
      <c r="H640" s="58"/>
    </row>
    <row r="641" spans="1:8" x14ac:dyDescent="0.3">
      <c r="A641" s="60"/>
      <c r="B641" s="59"/>
      <c r="C641" s="59"/>
      <c r="D641" s="60"/>
      <c r="E641" s="10" t="s">
        <v>6</v>
      </c>
      <c r="F641" s="9">
        <v>1</v>
      </c>
      <c r="G641" s="328" t="s">
        <v>510</v>
      </c>
      <c r="H641" s="58"/>
    </row>
    <row r="642" spans="1:8" x14ac:dyDescent="0.3">
      <c r="A642" s="60"/>
      <c r="B642" s="59"/>
      <c r="C642" s="59"/>
      <c r="D642" s="60"/>
      <c r="E642" s="8" t="s">
        <v>5</v>
      </c>
      <c r="F642" s="4"/>
      <c r="G642" s="327"/>
      <c r="H642" s="58"/>
    </row>
    <row r="643" spans="1:8" x14ac:dyDescent="0.3">
      <c r="A643" s="60"/>
      <c r="B643" s="59"/>
      <c r="C643" s="59"/>
      <c r="D643" s="60"/>
      <c r="E643" s="5" t="s">
        <v>4</v>
      </c>
      <c r="F643" s="4">
        <v>5</v>
      </c>
      <c r="G643" s="329" t="s">
        <v>511</v>
      </c>
      <c r="H643" s="58"/>
    </row>
    <row r="644" spans="1:8" x14ac:dyDescent="0.3">
      <c r="A644" s="60"/>
      <c r="B644" s="59"/>
      <c r="C644" s="59"/>
      <c r="D644" s="59"/>
      <c r="E644" s="5" t="s">
        <v>3</v>
      </c>
      <c r="F644" s="4">
        <v>5</v>
      </c>
      <c r="G644" s="329" t="s">
        <v>511</v>
      </c>
      <c r="H644" s="58"/>
    </row>
    <row r="645" spans="1:8" ht="20.399999999999999" x14ac:dyDescent="0.3">
      <c r="A645" s="60"/>
      <c r="B645" s="59"/>
      <c r="C645" s="59"/>
      <c r="D645" s="59"/>
      <c r="E645" s="7" t="s">
        <v>2</v>
      </c>
      <c r="F645" s="4">
        <v>5</v>
      </c>
      <c r="G645" s="329" t="s">
        <v>511</v>
      </c>
      <c r="H645" s="58"/>
    </row>
    <row r="646" spans="1:8" ht="20.399999999999999" x14ac:dyDescent="0.3">
      <c r="A646" s="60"/>
      <c r="B646" s="59"/>
      <c r="C646" s="59"/>
      <c r="D646" s="59"/>
      <c r="E646" s="5" t="s">
        <v>1</v>
      </c>
      <c r="F646" s="4"/>
      <c r="G646" s="327"/>
      <c r="H646" s="58"/>
    </row>
    <row r="647" spans="1:8" x14ac:dyDescent="0.3">
      <c r="A647" s="60"/>
      <c r="B647" s="59"/>
      <c r="C647" s="59"/>
      <c r="D647" s="59"/>
      <c r="E647" s="5" t="s">
        <v>0</v>
      </c>
      <c r="F647" s="4">
        <v>2</v>
      </c>
      <c r="G647" s="328" t="s">
        <v>510</v>
      </c>
      <c r="H647" s="58"/>
    </row>
    <row r="648" spans="1:8" x14ac:dyDescent="0.3">
      <c r="A648" s="57"/>
      <c r="B648" s="56"/>
      <c r="C648" s="56"/>
      <c r="D648" s="56"/>
      <c r="E648" s="34"/>
      <c r="F648" s="42"/>
      <c r="G648" s="53"/>
    </row>
    <row r="649" spans="1:8" x14ac:dyDescent="0.3">
      <c r="A649" s="48" t="s">
        <v>435</v>
      </c>
      <c r="B649" s="20"/>
      <c r="C649" s="20"/>
      <c r="D649" s="20"/>
      <c r="E649" s="18" t="s">
        <v>38</v>
      </c>
      <c r="F649" s="46"/>
      <c r="G649" s="16"/>
      <c r="H649" s="55"/>
    </row>
    <row r="650" spans="1:8" ht="20.399999999999999" x14ac:dyDescent="0.3">
      <c r="A650" s="9" t="s">
        <v>25</v>
      </c>
      <c r="B650" s="23" t="s">
        <v>24</v>
      </c>
      <c r="C650" s="23" t="s">
        <v>23</v>
      </c>
      <c r="D650" s="24" t="s">
        <v>22</v>
      </c>
      <c r="E650" s="24" t="s">
        <v>21</v>
      </c>
      <c r="F650" s="44" t="s">
        <v>20</v>
      </c>
      <c r="G650" s="2" t="s">
        <v>19</v>
      </c>
      <c r="H650" s="22"/>
    </row>
    <row r="651" spans="1:8" ht="40.799999999999997" x14ac:dyDescent="0.3">
      <c r="A651" s="9">
        <v>1</v>
      </c>
      <c r="B651" s="35">
        <v>5</v>
      </c>
      <c r="C651" s="35" t="s">
        <v>18</v>
      </c>
      <c r="D651" s="9" t="s">
        <v>35</v>
      </c>
      <c r="E651" s="43" t="s">
        <v>37</v>
      </c>
      <c r="F651" s="42">
        <v>500</v>
      </c>
      <c r="G651" s="53">
        <f>B651*F651</f>
        <v>2500</v>
      </c>
      <c r="H651" s="54"/>
    </row>
    <row r="652" spans="1:8" ht="40.799999999999997" x14ac:dyDescent="0.3">
      <c r="A652" s="9">
        <v>2</v>
      </c>
      <c r="B652" s="35">
        <v>2000</v>
      </c>
      <c r="C652" s="35" t="s">
        <v>18</v>
      </c>
      <c r="D652" s="9" t="s">
        <v>35</v>
      </c>
      <c r="E652" s="43" t="s">
        <v>36</v>
      </c>
      <c r="F652" s="42">
        <v>1.2</v>
      </c>
      <c r="G652" s="53">
        <f>B652*F652</f>
        <v>2400</v>
      </c>
      <c r="H652" s="54"/>
    </row>
    <row r="653" spans="1:8" ht="20.399999999999999" x14ac:dyDescent="0.3">
      <c r="A653" s="9">
        <v>3</v>
      </c>
      <c r="B653" s="35">
        <v>800</v>
      </c>
      <c r="C653" s="35" t="s">
        <v>18</v>
      </c>
      <c r="D653" s="9" t="s">
        <v>35</v>
      </c>
      <c r="E653" s="43" t="s">
        <v>34</v>
      </c>
      <c r="F653" s="42">
        <v>1</v>
      </c>
      <c r="G653" s="53">
        <f>B653*F653</f>
        <v>800</v>
      </c>
      <c r="H653" s="54"/>
    </row>
    <row r="654" spans="1:8" x14ac:dyDescent="0.3">
      <c r="A654" s="9"/>
      <c r="B654" s="35"/>
      <c r="C654" s="35"/>
      <c r="D654" s="9"/>
      <c r="E654" s="34" t="s">
        <v>458</v>
      </c>
      <c r="F654" s="42"/>
      <c r="G654" s="53">
        <f>SUM(G651:G653)</f>
        <v>5700</v>
      </c>
      <c r="H654" s="336">
        <f>G654*5</f>
        <v>28500</v>
      </c>
    </row>
    <row r="655" spans="1:8" x14ac:dyDescent="0.3">
      <c r="A655" s="9"/>
      <c r="B655" s="35"/>
      <c r="C655" s="35"/>
      <c r="D655" s="9"/>
      <c r="E655" s="34"/>
      <c r="F655" s="42"/>
      <c r="G655" s="52"/>
    </row>
    <row r="656" spans="1:8" ht="30.6" x14ac:dyDescent="0.3">
      <c r="A656" s="9"/>
      <c r="B656" s="35"/>
      <c r="C656" s="35"/>
      <c r="D656" s="9"/>
      <c r="E656" s="13" t="s">
        <v>434</v>
      </c>
      <c r="F656" s="12" t="s">
        <v>12</v>
      </c>
      <c r="G656" s="320" t="s">
        <v>509</v>
      </c>
    </row>
    <row r="657" spans="1:8" x14ac:dyDescent="0.3">
      <c r="A657" s="9"/>
      <c r="B657" s="35"/>
      <c r="C657" s="35"/>
      <c r="D657" s="9"/>
      <c r="E657" s="11" t="s">
        <v>11</v>
      </c>
      <c r="F657" s="2"/>
      <c r="G657" s="327"/>
    </row>
    <row r="658" spans="1:8" x14ac:dyDescent="0.3">
      <c r="A658" s="9"/>
      <c r="B658" s="35"/>
      <c r="C658" s="35"/>
      <c r="D658" s="9"/>
      <c r="E658" s="10" t="s">
        <v>10</v>
      </c>
      <c r="F658" s="9">
        <v>15</v>
      </c>
      <c r="G658" s="328" t="s">
        <v>510</v>
      </c>
    </row>
    <row r="659" spans="1:8" x14ac:dyDescent="0.3">
      <c r="A659" s="9"/>
      <c r="B659" s="35"/>
      <c r="C659" s="35"/>
      <c r="D659" s="9"/>
      <c r="E659" s="10" t="s">
        <v>9</v>
      </c>
      <c r="F659" s="9">
        <v>20</v>
      </c>
      <c r="G659" s="328" t="s">
        <v>510</v>
      </c>
    </row>
    <row r="660" spans="1:8" x14ac:dyDescent="0.3">
      <c r="A660" s="9"/>
      <c r="B660" s="35"/>
      <c r="C660" s="35"/>
      <c r="D660" s="9"/>
      <c r="E660" s="10" t="s">
        <v>15</v>
      </c>
      <c r="F660" s="9">
        <v>15</v>
      </c>
      <c r="G660" s="328" t="s">
        <v>510</v>
      </c>
    </row>
    <row r="661" spans="1:8" x14ac:dyDescent="0.3">
      <c r="A661" s="9"/>
      <c r="B661" s="35"/>
      <c r="C661" s="35"/>
      <c r="D661" s="9"/>
      <c r="E661" s="11" t="s">
        <v>8</v>
      </c>
      <c r="F661" s="9"/>
      <c r="G661" s="328"/>
    </row>
    <row r="662" spans="1:8" x14ac:dyDescent="0.3">
      <c r="A662" s="9"/>
      <c r="B662" s="35"/>
      <c r="C662" s="35"/>
      <c r="D662" s="9"/>
      <c r="E662" s="10" t="s">
        <v>7</v>
      </c>
      <c r="F662" s="9">
        <v>2</v>
      </c>
      <c r="G662" s="328" t="s">
        <v>510</v>
      </c>
    </row>
    <row r="663" spans="1:8" x14ac:dyDescent="0.3">
      <c r="A663" s="9"/>
      <c r="B663" s="35"/>
      <c r="C663" s="35"/>
      <c r="D663" s="9"/>
      <c r="E663" s="10" t="s">
        <v>6</v>
      </c>
      <c r="F663" s="9">
        <v>1</v>
      </c>
      <c r="G663" s="328" t="s">
        <v>510</v>
      </c>
    </row>
    <row r="664" spans="1:8" x14ac:dyDescent="0.3">
      <c r="A664" s="9"/>
      <c r="B664" s="35"/>
      <c r="C664" s="35"/>
      <c r="D664" s="9"/>
      <c r="E664" s="8" t="s">
        <v>5</v>
      </c>
      <c r="F664" s="4"/>
      <c r="G664" s="327"/>
    </row>
    <row r="665" spans="1:8" x14ac:dyDescent="0.3">
      <c r="A665" s="9"/>
      <c r="B665" s="35"/>
      <c r="C665" s="35"/>
      <c r="D665" s="9"/>
      <c r="E665" s="5" t="s">
        <v>4</v>
      </c>
      <c r="F665" s="4">
        <v>5</v>
      </c>
      <c r="G665" s="329" t="s">
        <v>511</v>
      </c>
    </row>
    <row r="666" spans="1:8" x14ac:dyDescent="0.3">
      <c r="A666" s="9"/>
      <c r="B666" s="35"/>
      <c r="C666" s="35"/>
      <c r="D666" s="9"/>
      <c r="E666" s="5" t="s">
        <v>3</v>
      </c>
      <c r="F666" s="4">
        <v>5</v>
      </c>
      <c r="G666" s="329" t="s">
        <v>511</v>
      </c>
    </row>
    <row r="667" spans="1:8" ht="20.399999999999999" x14ac:dyDescent="0.3">
      <c r="A667" s="9"/>
      <c r="B667" s="35"/>
      <c r="C667" s="35"/>
      <c r="D667" s="9"/>
      <c r="E667" s="7" t="s">
        <v>2</v>
      </c>
      <c r="F667" s="4">
        <v>5</v>
      </c>
      <c r="G667" s="329" t="s">
        <v>511</v>
      </c>
    </row>
    <row r="668" spans="1:8" ht="20.399999999999999" x14ac:dyDescent="0.3">
      <c r="A668" s="9"/>
      <c r="B668" s="35"/>
      <c r="C668" s="35"/>
      <c r="D668" s="9"/>
      <c r="E668" s="5" t="s">
        <v>1</v>
      </c>
      <c r="F668" s="4"/>
      <c r="G668" s="327"/>
      <c r="H668" s="50"/>
    </row>
    <row r="669" spans="1:8" x14ac:dyDescent="0.3">
      <c r="A669" s="9"/>
      <c r="B669" s="35"/>
      <c r="C669" s="35"/>
      <c r="D669" s="9"/>
      <c r="E669" s="5" t="s">
        <v>0</v>
      </c>
      <c r="F669" s="4">
        <v>2</v>
      </c>
      <c r="G669" s="328" t="s">
        <v>510</v>
      </c>
      <c r="H669" s="15"/>
    </row>
    <row r="670" spans="1:8" x14ac:dyDescent="0.3">
      <c r="A670" s="9"/>
      <c r="B670" s="35"/>
      <c r="C670" s="35"/>
      <c r="D670" s="9"/>
      <c r="E670" s="34"/>
      <c r="F670" s="42"/>
      <c r="G670" s="49"/>
      <c r="H670" s="15"/>
    </row>
    <row r="671" spans="1:8" x14ac:dyDescent="0.3">
      <c r="A671" s="48" t="s">
        <v>39</v>
      </c>
      <c r="B671" s="20"/>
      <c r="C671" s="20"/>
      <c r="D671" s="19"/>
      <c r="E671" s="47" t="s">
        <v>32</v>
      </c>
      <c r="F671" s="46"/>
      <c r="G671" s="45"/>
      <c r="H671" s="15"/>
    </row>
    <row r="672" spans="1:8" ht="20.399999999999999" x14ac:dyDescent="0.3">
      <c r="A672" s="9" t="s">
        <v>25</v>
      </c>
      <c r="B672" s="23" t="s">
        <v>24</v>
      </c>
      <c r="C672" s="23" t="s">
        <v>23</v>
      </c>
      <c r="D672" s="24" t="s">
        <v>22</v>
      </c>
      <c r="E672" s="24" t="s">
        <v>21</v>
      </c>
      <c r="F672" s="44" t="s">
        <v>20</v>
      </c>
      <c r="G672" s="2" t="s">
        <v>19</v>
      </c>
      <c r="H672" s="22"/>
    </row>
    <row r="673" spans="1:8" ht="20.399999999999999" x14ac:dyDescent="0.3">
      <c r="A673" s="14">
        <v>1</v>
      </c>
      <c r="B673" s="35">
        <v>100</v>
      </c>
      <c r="C673" s="35" t="s">
        <v>18</v>
      </c>
      <c r="D673" s="9"/>
      <c r="E673" s="43" t="s">
        <v>31</v>
      </c>
      <c r="F673" s="42">
        <v>7.5</v>
      </c>
      <c r="G673" s="32">
        <f>B673*F673</f>
        <v>750</v>
      </c>
      <c r="H673" s="31"/>
    </row>
    <row r="674" spans="1:8" ht="20.399999999999999" x14ac:dyDescent="0.3">
      <c r="A674" s="41">
        <v>2</v>
      </c>
      <c r="B674" s="40">
        <v>2000</v>
      </c>
      <c r="C674" s="40" t="s">
        <v>18</v>
      </c>
      <c r="D674" s="39"/>
      <c r="E674" s="38" t="s">
        <v>30</v>
      </c>
      <c r="F674" s="37">
        <v>6.5</v>
      </c>
      <c r="G674" s="36">
        <f>B674*F674</f>
        <v>13000</v>
      </c>
      <c r="H674" s="31"/>
    </row>
    <row r="675" spans="1:8" x14ac:dyDescent="0.3">
      <c r="A675" s="3"/>
      <c r="B675" s="35"/>
      <c r="C675" s="35"/>
      <c r="D675" s="9"/>
      <c r="E675" s="34" t="s">
        <v>458</v>
      </c>
      <c r="F675" s="33"/>
      <c r="G675" s="32">
        <f>SUM(G673:G674)</f>
        <v>13750</v>
      </c>
      <c r="H675" s="338">
        <f>G675*5</f>
        <v>68750</v>
      </c>
    </row>
    <row r="676" spans="1:8" x14ac:dyDescent="0.3">
      <c r="A676" s="6"/>
      <c r="B676" s="30"/>
      <c r="C676" s="30"/>
      <c r="D676" s="30"/>
      <c r="E676" s="30"/>
      <c r="F676" s="30"/>
      <c r="G676" s="29"/>
    </row>
    <row r="677" spans="1:8" ht="30.6" x14ac:dyDescent="0.3">
      <c r="A677" s="6"/>
      <c r="B677" s="6"/>
      <c r="C677" s="6"/>
      <c r="D677" s="6"/>
      <c r="E677" s="13" t="s">
        <v>33</v>
      </c>
      <c r="F677" s="12" t="s">
        <v>12</v>
      </c>
      <c r="G677" s="320" t="s">
        <v>509</v>
      </c>
    </row>
    <row r="678" spans="1:8" x14ac:dyDescent="0.3">
      <c r="A678" s="6"/>
      <c r="B678" s="6"/>
      <c r="C678" s="6"/>
      <c r="D678" s="6"/>
      <c r="E678" s="11" t="s">
        <v>11</v>
      </c>
      <c r="F678" s="2"/>
      <c r="G678" s="324"/>
    </row>
    <row r="679" spans="1:8" x14ac:dyDescent="0.3">
      <c r="A679" s="6"/>
      <c r="B679" s="6"/>
      <c r="C679" s="6"/>
      <c r="D679" s="6"/>
      <c r="E679" s="10" t="s">
        <v>28</v>
      </c>
      <c r="F679" s="9">
        <v>15</v>
      </c>
      <c r="G679" s="328" t="s">
        <v>510</v>
      </c>
    </row>
    <row r="680" spans="1:8" x14ac:dyDescent="0.3">
      <c r="A680" s="6"/>
      <c r="B680" s="6"/>
      <c r="C680" s="6"/>
      <c r="D680" s="6"/>
      <c r="E680" s="10" t="s">
        <v>9</v>
      </c>
      <c r="F680" s="9">
        <v>20</v>
      </c>
      <c r="G680" s="328" t="s">
        <v>510</v>
      </c>
    </row>
    <row r="681" spans="1:8" x14ac:dyDescent="0.3">
      <c r="A681" s="6"/>
      <c r="B681" s="6"/>
      <c r="C681" s="6"/>
      <c r="D681" s="6"/>
      <c r="E681" s="10" t="s">
        <v>27</v>
      </c>
      <c r="F681" s="9">
        <v>15</v>
      </c>
      <c r="G681" s="328" t="s">
        <v>510</v>
      </c>
    </row>
    <row r="682" spans="1:8" x14ac:dyDescent="0.3">
      <c r="A682" s="6"/>
      <c r="B682" s="6"/>
      <c r="C682" s="6"/>
      <c r="D682" s="6"/>
      <c r="E682" s="11" t="s">
        <v>8</v>
      </c>
      <c r="F682" s="9"/>
      <c r="G682" s="328"/>
    </row>
    <row r="683" spans="1:8" x14ac:dyDescent="0.3">
      <c r="A683" s="6"/>
      <c r="B683" s="6"/>
      <c r="C683" s="6"/>
      <c r="D683" s="6"/>
      <c r="E683" s="10" t="s">
        <v>7</v>
      </c>
      <c r="F683" s="9">
        <v>2</v>
      </c>
      <c r="G683" s="328" t="s">
        <v>510</v>
      </c>
    </row>
    <row r="684" spans="1:8" x14ac:dyDescent="0.3">
      <c r="A684" s="6"/>
      <c r="B684" s="6"/>
      <c r="C684" s="6"/>
      <c r="D684" s="6"/>
      <c r="E684" s="10" t="s">
        <v>6</v>
      </c>
      <c r="F684" s="9">
        <v>1</v>
      </c>
      <c r="G684" s="328" t="s">
        <v>510</v>
      </c>
    </row>
    <row r="685" spans="1:8" x14ac:dyDescent="0.3">
      <c r="A685" s="6"/>
      <c r="B685" s="6"/>
      <c r="C685" s="6"/>
      <c r="D685" s="6"/>
      <c r="E685" s="8" t="s">
        <v>5</v>
      </c>
      <c r="F685" s="4"/>
      <c r="G685" s="324"/>
    </row>
    <row r="686" spans="1:8" x14ac:dyDescent="0.3">
      <c r="A686" s="6"/>
      <c r="B686" s="6"/>
      <c r="C686" s="6"/>
      <c r="D686" s="6"/>
      <c r="E686" s="5" t="s">
        <v>4</v>
      </c>
      <c r="F686" s="4">
        <v>5</v>
      </c>
      <c r="G686" s="326" t="s">
        <v>511</v>
      </c>
    </row>
    <row r="687" spans="1:8" x14ac:dyDescent="0.3">
      <c r="A687" s="6"/>
      <c r="B687" s="6"/>
      <c r="C687" s="6"/>
      <c r="D687" s="6"/>
      <c r="E687" s="5" t="s">
        <v>3</v>
      </c>
      <c r="F687" s="4">
        <v>5</v>
      </c>
      <c r="G687" s="326" t="s">
        <v>511</v>
      </c>
    </row>
    <row r="688" spans="1:8" ht="20.399999999999999" x14ac:dyDescent="0.3">
      <c r="A688" s="6"/>
      <c r="B688" s="6"/>
      <c r="C688" s="6"/>
      <c r="D688" s="6"/>
      <c r="E688" s="7" t="s">
        <v>2</v>
      </c>
      <c r="F688" s="4">
        <v>5</v>
      </c>
      <c r="G688" s="326" t="s">
        <v>511</v>
      </c>
    </row>
    <row r="689" spans="1:8" ht="20.399999999999999" x14ac:dyDescent="0.3">
      <c r="A689" s="6"/>
      <c r="B689" s="6"/>
      <c r="C689" s="6"/>
      <c r="D689" s="6"/>
      <c r="E689" s="5" t="s">
        <v>1</v>
      </c>
      <c r="F689" s="4"/>
      <c r="G689" s="324"/>
    </row>
    <row r="690" spans="1:8" x14ac:dyDescent="0.3">
      <c r="A690" s="6"/>
      <c r="B690" s="6"/>
      <c r="C690" s="6"/>
      <c r="D690" s="6"/>
      <c r="E690" s="28" t="s">
        <v>0</v>
      </c>
      <c r="F690" s="27">
        <v>2</v>
      </c>
      <c r="G690" s="328" t="s">
        <v>510</v>
      </c>
    </row>
    <row r="691" spans="1:8" x14ac:dyDescent="0.3">
      <c r="A691" s="6"/>
      <c r="B691" s="6"/>
      <c r="C691" s="6"/>
      <c r="D691" s="6"/>
      <c r="E691" s="28"/>
      <c r="F691" s="27">
        <f>SUM(F679:F690)</f>
        <v>70</v>
      </c>
      <c r="G691" s="26"/>
    </row>
    <row r="692" spans="1:8" x14ac:dyDescent="0.3">
      <c r="A692" s="21" t="s">
        <v>437</v>
      </c>
      <c r="B692" s="20"/>
      <c r="C692" s="20"/>
      <c r="D692" s="19"/>
      <c r="E692" s="18" t="s">
        <v>26</v>
      </c>
      <c r="F692" s="17"/>
      <c r="G692" s="16"/>
      <c r="H692" s="15"/>
    </row>
    <row r="693" spans="1:8" ht="20.399999999999999" x14ac:dyDescent="0.3">
      <c r="A693" s="25" t="s">
        <v>25</v>
      </c>
      <c r="B693" s="23" t="s">
        <v>24</v>
      </c>
      <c r="C693" s="23" t="s">
        <v>23</v>
      </c>
      <c r="D693" s="24" t="s">
        <v>22</v>
      </c>
      <c r="E693" s="24" t="s">
        <v>21</v>
      </c>
      <c r="F693" s="23" t="s">
        <v>20</v>
      </c>
      <c r="G693" s="2" t="s">
        <v>19</v>
      </c>
      <c r="H693" s="22"/>
    </row>
    <row r="694" spans="1:8" x14ac:dyDescent="0.3">
      <c r="A694" s="3">
        <v>1</v>
      </c>
      <c r="B694" s="3">
        <v>60</v>
      </c>
      <c r="C694" s="14" t="s">
        <v>18</v>
      </c>
      <c r="D694" s="14" t="s">
        <v>17</v>
      </c>
      <c r="E694" s="3" t="s">
        <v>16</v>
      </c>
      <c r="F694" s="3">
        <v>30</v>
      </c>
      <c r="G694" s="2">
        <f>B694*F694</f>
        <v>1800</v>
      </c>
      <c r="H694">
        <f>G694*5</f>
        <v>9000</v>
      </c>
    </row>
    <row r="695" spans="1:8" x14ac:dyDescent="0.3">
      <c r="A695" s="6"/>
      <c r="B695" s="3"/>
      <c r="C695" s="3"/>
      <c r="D695" s="3"/>
      <c r="E695" s="3"/>
      <c r="F695" s="3"/>
      <c r="G695" s="2"/>
    </row>
    <row r="696" spans="1:8" ht="30.6" x14ac:dyDescent="0.3">
      <c r="A696" s="6"/>
      <c r="B696" s="3"/>
      <c r="C696" s="3"/>
      <c r="D696" s="3"/>
      <c r="E696" s="13" t="s">
        <v>438</v>
      </c>
      <c r="F696" s="12" t="s">
        <v>12</v>
      </c>
      <c r="G696" s="320" t="s">
        <v>509</v>
      </c>
    </row>
    <row r="697" spans="1:8" x14ac:dyDescent="0.3">
      <c r="A697" s="6"/>
      <c r="B697" s="3"/>
      <c r="C697" s="3"/>
      <c r="D697" s="3"/>
      <c r="E697" s="11" t="s">
        <v>11</v>
      </c>
      <c r="F697" s="2"/>
      <c r="G697" s="324"/>
    </row>
    <row r="698" spans="1:8" x14ac:dyDescent="0.3">
      <c r="A698" s="6"/>
      <c r="B698" s="3"/>
      <c r="C698" s="3"/>
      <c r="D698" s="3"/>
      <c r="E698" s="10" t="s">
        <v>10</v>
      </c>
      <c r="F698" s="9">
        <v>25</v>
      </c>
      <c r="G698" s="328" t="s">
        <v>510</v>
      </c>
    </row>
    <row r="699" spans="1:8" x14ac:dyDescent="0.3">
      <c r="A699" s="6"/>
      <c r="B699" s="3"/>
      <c r="C699" s="3"/>
      <c r="D699" s="3"/>
      <c r="E699" s="10" t="s">
        <v>9</v>
      </c>
      <c r="F699" s="9">
        <v>15</v>
      </c>
      <c r="G699" s="328" t="s">
        <v>510</v>
      </c>
    </row>
    <row r="700" spans="1:8" x14ac:dyDescent="0.3">
      <c r="A700" s="6"/>
      <c r="B700" s="3"/>
      <c r="C700" s="3"/>
      <c r="D700" s="3"/>
      <c r="E700" s="10" t="s">
        <v>15</v>
      </c>
      <c r="F700" s="9">
        <v>10</v>
      </c>
      <c r="G700" s="328" t="s">
        <v>510</v>
      </c>
    </row>
    <row r="701" spans="1:8" x14ac:dyDescent="0.3">
      <c r="A701" s="6"/>
      <c r="B701" s="3"/>
      <c r="C701" s="3"/>
      <c r="D701" s="3"/>
      <c r="E701" s="11" t="s">
        <v>8</v>
      </c>
      <c r="F701" s="9"/>
      <c r="G701" s="328"/>
    </row>
    <row r="702" spans="1:8" x14ac:dyDescent="0.3">
      <c r="A702" s="6"/>
      <c r="B702" s="3"/>
      <c r="C702" s="3"/>
      <c r="D702" s="3"/>
      <c r="E702" s="10" t="s">
        <v>7</v>
      </c>
      <c r="F702" s="9">
        <v>2</v>
      </c>
      <c r="G702" s="328" t="s">
        <v>510</v>
      </c>
    </row>
    <row r="703" spans="1:8" x14ac:dyDescent="0.3">
      <c r="A703" s="6"/>
      <c r="B703" s="3"/>
      <c r="C703" s="3"/>
      <c r="D703" s="3"/>
      <c r="E703" s="10" t="s">
        <v>6</v>
      </c>
      <c r="F703" s="9">
        <v>1</v>
      </c>
      <c r="G703" s="328" t="s">
        <v>510</v>
      </c>
    </row>
    <row r="704" spans="1:8" x14ac:dyDescent="0.3">
      <c r="A704" s="6"/>
      <c r="B704" s="3"/>
      <c r="C704" s="3"/>
      <c r="D704" s="3"/>
      <c r="E704" s="8" t="s">
        <v>5</v>
      </c>
      <c r="F704" s="4"/>
      <c r="G704" s="324"/>
    </row>
    <row r="705" spans="1:7" x14ac:dyDescent="0.3">
      <c r="A705" s="6"/>
      <c r="B705" s="3"/>
      <c r="C705" s="3"/>
      <c r="D705" s="3"/>
      <c r="E705" s="5" t="s">
        <v>4</v>
      </c>
      <c r="F705" s="4">
        <v>5</v>
      </c>
      <c r="G705" s="326" t="s">
        <v>511</v>
      </c>
    </row>
    <row r="706" spans="1:7" x14ac:dyDescent="0.3">
      <c r="A706" s="6"/>
      <c r="B706" s="3"/>
      <c r="C706" s="3"/>
      <c r="D706" s="3"/>
      <c r="E706" s="5" t="s">
        <v>3</v>
      </c>
      <c r="F706" s="4">
        <v>5</v>
      </c>
      <c r="G706" s="326" t="s">
        <v>511</v>
      </c>
    </row>
    <row r="707" spans="1:7" ht="20.399999999999999" x14ac:dyDescent="0.3">
      <c r="A707" s="6"/>
      <c r="B707" s="3"/>
      <c r="C707" s="3"/>
      <c r="D707" s="3"/>
      <c r="E707" s="7" t="s">
        <v>2</v>
      </c>
      <c r="F707" s="4">
        <v>5</v>
      </c>
      <c r="G707" s="326" t="s">
        <v>511</v>
      </c>
    </row>
    <row r="708" spans="1:7" ht="20.399999999999999" x14ac:dyDescent="0.3">
      <c r="A708" s="6"/>
      <c r="B708" s="3"/>
      <c r="C708" s="3"/>
      <c r="D708" s="3"/>
      <c r="E708" s="5" t="s">
        <v>1</v>
      </c>
      <c r="F708" s="4"/>
      <c r="G708" s="324"/>
    </row>
    <row r="709" spans="1:7" x14ac:dyDescent="0.3">
      <c r="A709" s="6"/>
      <c r="B709" s="3"/>
      <c r="C709" s="3"/>
      <c r="D709" s="3"/>
      <c r="E709" s="5" t="s">
        <v>0</v>
      </c>
      <c r="F709" s="4">
        <v>2</v>
      </c>
      <c r="G709" s="328" t="s">
        <v>510</v>
      </c>
    </row>
    <row r="710" spans="1:7" x14ac:dyDescent="0.3">
      <c r="A710" s="6"/>
      <c r="B710" s="3"/>
      <c r="C710" s="3"/>
      <c r="D710" s="3"/>
      <c r="E710" s="3"/>
      <c r="F710" s="3">
        <f>SUM(F698:F709)</f>
        <v>70</v>
      </c>
      <c r="G710" s="2"/>
    </row>
  </sheetData>
  <mergeCells count="62">
    <mergeCell ref="A261:B261"/>
    <mergeCell ref="F1:G1"/>
    <mergeCell ref="F38:G38"/>
    <mergeCell ref="F261:G261"/>
    <mergeCell ref="F235:G235"/>
    <mergeCell ref="F196:G196"/>
    <mergeCell ref="F166:G166"/>
    <mergeCell ref="F138:G138"/>
    <mergeCell ref="A148:D148"/>
    <mergeCell ref="A178:D178"/>
    <mergeCell ref="A217:D217"/>
    <mergeCell ref="A242:D242"/>
    <mergeCell ref="C138:E138"/>
    <mergeCell ref="C166:E166"/>
    <mergeCell ref="C196:E196"/>
    <mergeCell ref="C235:E235"/>
    <mergeCell ref="A196:B196"/>
    <mergeCell ref="A235:B235"/>
    <mergeCell ref="A138:B138"/>
    <mergeCell ref="A166:B166"/>
    <mergeCell ref="A1:B1"/>
    <mergeCell ref="A38:B38"/>
    <mergeCell ref="A17:D17"/>
    <mergeCell ref="A54:D54"/>
    <mergeCell ref="C1:E1"/>
    <mergeCell ref="C38:E38"/>
    <mergeCell ref="A96:B96"/>
    <mergeCell ref="C96:G96"/>
    <mergeCell ref="A74:G74"/>
    <mergeCell ref="A75:B75"/>
    <mergeCell ref="C75:G75"/>
    <mergeCell ref="A84:B84"/>
    <mergeCell ref="A294:B294"/>
    <mergeCell ref="C425:G425"/>
    <mergeCell ref="E467:F467"/>
    <mergeCell ref="F294:G294"/>
    <mergeCell ref="F351:G351"/>
    <mergeCell ref="F329:G329"/>
    <mergeCell ref="C294:E294"/>
    <mergeCell ref="F402:G402"/>
    <mergeCell ref="C376:G376"/>
    <mergeCell ref="C351:E351"/>
    <mergeCell ref="A402:B402"/>
    <mergeCell ref="C402:E402"/>
    <mergeCell ref="A351:B351"/>
    <mergeCell ref="A376:B376"/>
    <mergeCell ref="C84:G84"/>
    <mergeCell ref="A511:B511"/>
    <mergeCell ref="C511:G511"/>
    <mergeCell ref="A562:B562"/>
    <mergeCell ref="C562:G562"/>
    <mergeCell ref="A537:B537"/>
    <mergeCell ref="E537:G537"/>
    <mergeCell ref="A425:B425"/>
    <mergeCell ref="A467:B467"/>
    <mergeCell ref="C467:D467"/>
    <mergeCell ref="C261:E261"/>
    <mergeCell ref="A267:D267"/>
    <mergeCell ref="A272:D272"/>
    <mergeCell ref="B276:E276"/>
    <mergeCell ref="A329:B329"/>
    <mergeCell ref="C329:E329"/>
  </mergeCells>
  <hyperlinks>
    <hyperlink ref="D174" r:id="rId1" display="http://www.salute.gov.it/portale/temi/SceltaDispomedDispositivi.jsp?SRCHPARM=SENSORI&amp;SRCHKEY=C900301&amp;SRCHISO=&amp;SRCHCIVAB=&amp;tipoRicerca=TIPOLOGI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16" workbookViewId="0">
      <selection activeCell="C22" sqref="C22"/>
    </sheetView>
  </sheetViews>
  <sheetFormatPr defaultColWidth="9.109375" defaultRowHeight="29.25" customHeight="1" x14ac:dyDescent="0.3"/>
  <cols>
    <col min="1" max="1" width="24.88671875" style="312" customWidth="1"/>
    <col min="2" max="2" width="30.109375" style="312" customWidth="1"/>
    <col min="3" max="3" width="24.44140625" style="312" customWidth="1"/>
    <col min="4" max="4" width="33.44140625" style="312" customWidth="1"/>
    <col min="5" max="16384" width="9.109375" style="312"/>
  </cols>
  <sheetData>
    <row r="1" spans="1:4" ht="29.25" customHeight="1" x14ac:dyDescent="0.3">
      <c r="A1" s="299" t="s">
        <v>462</v>
      </c>
      <c r="B1" s="299" t="s">
        <v>463</v>
      </c>
      <c r="C1" s="300" t="s">
        <v>464</v>
      </c>
      <c r="D1" s="301" t="s">
        <v>465</v>
      </c>
    </row>
    <row r="2" spans="1:4" ht="29.25" customHeight="1" x14ac:dyDescent="0.3">
      <c r="A2" s="302" t="s">
        <v>429</v>
      </c>
      <c r="B2" s="303" t="s">
        <v>466</v>
      </c>
      <c r="C2" s="304">
        <v>254367.5</v>
      </c>
      <c r="D2" s="313" t="s">
        <v>467</v>
      </c>
    </row>
    <row r="3" spans="1:4" ht="29.25" customHeight="1" x14ac:dyDescent="0.3">
      <c r="A3" s="305" t="s">
        <v>410</v>
      </c>
      <c r="B3" s="306" t="s">
        <v>468</v>
      </c>
      <c r="C3" s="307">
        <v>185190</v>
      </c>
      <c r="D3" s="313" t="s">
        <v>469</v>
      </c>
    </row>
    <row r="4" spans="1:4" ht="29.25" customHeight="1" x14ac:dyDescent="0.3">
      <c r="A4" s="305" t="s">
        <v>470</v>
      </c>
      <c r="B4" s="303" t="s">
        <v>471</v>
      </c>
      <c r="C4" s="307">
        <v>572600</v>
      </c>
      <c r="D4" s="314">
        <v>8268978084</v>
      </c>
    </row>
    <row r="5" spans="1:4" ht="29.25" customHeight="1" x14ac:dyDescent="0.3">
      <c r="A5" s="305" t="s">
        <v>351</v>
      </c>
      <c r="B5" s="303" t="s">
        <v>472</v>
      </c>
      <c r="C5" s="307">
        <v>88625</v>
      </c>
      <c r="D5" s="314">
        <v>8268989995</v>
      </c>
    </row>
    <row r="6" spans="1:4" ht="29.25" customHeight="1" x14ac:dyDescent="0.3">
      <c r="A6" s="305" t="s">
        <v>335</v>
      </c>
      <c r="B6" s="303" t="s">
        <v>473</v>
      </c>
      <c r="C6" s="307">
        <v>77590</v>
      </c>
      <c r="D6" s="313" t="s">
        <v>474</v>
      </c>
    </row>
    <row r="7" spans="1:4" ht="29.25" customHeight="1" x14ac:dyDescent="0.3">
      <c r="A7" s="305" t="s">
        <v>313</v>
      </c>
      <c r="B7" s="303" t="s">
        <v>475</v>
      </c>
      <c r="C7" s="307">
        <v>127350</v>
      </c>
      <c r="D7" s="314">
        <v>8268998105</v>
      </c>
    </row>
    <row r="8" spans="1:4" ht="29.25" customHeight="1" x14ac:dyDescent="0.3">
      <c r="A8" s="305" t="s">
        <v>278</v>
      </c>
      <c r="B8" s="303" t="s">
        <v>476</v>
      </c>
      <c r="C8" s="307">
        <v>10450</v>
      </c>
      <c r="D8" s="314">
        <v>8269002451</v>
      </c>
    </row>
    <row r="9" spans="1:4" ht="29.25" customHeight="1" x14ac:dyDescent="0.3">
      <c r="A9" s="305" t="s">
        <v>263</v>
      </c>
      <c r="B9" s="303" t="s">
        <v>477</v>
      </c>
      <c r="C9" s="307">
        <v>72325</v>
      </c>
      <c r="D9" s="313" t="s">
        <v>478</v>
      </c>
    </row>
    <row r="10" spans="1:4" ht="29.25" customHeight="1" x14ac:dyDescent="0.3">
      <c r="A10" s="305" t="s">
        <v>239</v>
      </c>
      <c r="B10" s="303" t="s">
        <v>479</v>
      </c>
      <c r="C10" s="307">
        <v>329725</v>
      </c>
      <c r="D10" s="313" t="s">
        <v>480</v>
      </c>
    </row>
    <row r="11" spans="1:4" ht="29.25" customHeight="1" x14ac:dyDescent="0.3">
      <c r="A11" s="305" t="s">
        <v>206</v>
      </c>
      <c r="B11" s="303" t="s">
        <v>481</v>
      </c>
      <c r="C11" s="307">
        <v>22500</v>
      </c>
      <c r="D11" s="314">
        <v>8269061501</v>
      </c>
    </row>
    <row r="12" spans="1:4" ht="29.25" customHeight="1" x14ac:dyDescent="0.3">
      <c r="A12" s="305" t="s">
        <v>482</v>
      </c>
      <c r="B12" s="303" t="s">
        <v>483</v>
      </c>
      <c r="C12" s="307">
        <v>14975</v>
      </c>
      <c r="D12" s="314">
        <v>8269066920</v>
      </c>
    </row>
    <row r="13" spans="1:4" ht="29.25" customHeight="1" x14ac:dyDescent="0.3">
      <c r="A13" s="305" t="s">
        <v>484</v>
      </c>
      <c r="B13" s="303" t="s">
        <v>485</v>
      </c>
      <c r="C13" s="307">
        <v>107125</v>
      </c>
      <c r="D13" s="313" t="s">
        <v>486</v>
      </c>
    </row>
    <row r="14" spans="1:4" ht="29.25" customHeight="1" x14ac:dyDescent="0.3">
      <c r="A14" s="305" t="s">
        <v>172</v>
      </c>
      <c r="B14" s="303" t="s">
        <v>487</v>
      </c>
      <c r="C14" s="307">
        <v>31615</v>
      </c>
      <c r="D14" s="315">
        <v>8269076163</v>
      </c>
    </row>
    <row r="15" spans="1:4" ht="29.25" customHeight="1" x14ac:dyDescent="0.3">
      <c r="A15" s="305" t="s">
        <v>158</v>
      </c>
      <c r="B15" s="306" t="s">
        <v>488</v>
      </c>
      <c r="C15" s="307">
        <v>275390</v>
      </c>
      <c r="D15" s="314">
        <v>8269082655</v>
      </c>
    </row>
    <row r="16" spans="1:4" ht="29.25" customHeight="1" x14ac:dyDescent="0.3">
      <c r="A16" s="305" t="s">
        <v>126</v>
      </c>
      <c r="B16" s="305" t="s">
        <v>489</v>
      </c>
      <c r="C16" s="307">
        <v>115805</v>
      </c>
      <c r="D16" s="313" t="s">
        <v>490</v>
      </c>
    </row>
    <row r="17" spans="1:4" ht="29.25" customHeight="1" x14ac:dyDescent="0.3">
      <c r="A17" s="305" t="s">
        <v>98</v>
      </c>
      <c r="B17" s="303" t="s">
        <v>491</v>
      </c>
      <c r="C17" s="308">
        <v>9500</v>
      </c>
      <c r="D17" s="313" t="s">
        <v>492</v>
      </c>
    </row>
    <row r="18" spans="1:4" ht="29.25" customHeight="1" x14ac:dyDescent="0.3">
      <c r="A18" s="305" t="s">
        <v>493</v>
      </c>
      <c r="B18" s="309" t="s">
        <v>494</v>
      </c>
      <c r="C18" s="307">
        <v>31400</v>
      </c>
      <c r="D18" s="313" t="s">
        <v>495</v>
      </c>
    </row>
    <row r="19" spans="1:4" ht="29.25" customHeight="1" x14ac:dyDescent="0.3">
      <c r="A19" s="305" t="s">
        <v>496</v>
      </c>
      <c r="B19" s="305" t="s">
        <v>497</v>
      </c>
      <c r="C19" s="307">
        <v>44000</v>
      </c>
      <c r="D19" s="313" t="s">
        <v>498</v>
      </c>
    </row>
    <row r="20" spans="1:4" ht="29.25" customHeight="1" x14ac:dyDescent="0.3">
      <c r="A20" s="305" t="s">
        <v>499</v>
      </c>
      <c r="B20" s="303" t="s">
        <v>55</v>
      </c>
      <c r="C20" s="308">
        <v>23000</v>
      </c>
      <c r="D20" s="314">
        <v>8269116265</v>
      </c>
    </row>
    <row r="21" spans="1:4" ht="29.25" customHeight="1" x14ac:dyDescent="0.3">
      <c r="A21" s="310" t="s">
        <v>500</v>
      </c>
      <c r="B21" s="311" t="s">
        <v>501</v>
      </c>
      <c r="C21" s="308">
        <v>70000</v>
      </c>
      <c r="D21" s="314">
        <v>8269121684</v>
      </c>
    </row>
    <row r="22" spans="1:4" ht="29.25" customHeight="1" x14ac:dyDescent="0.3">
      <c r="A22" s="309" t="s">
        <v>502</v>
      </c>
      <c r="B22" s="310" t="s">
        <v>44</v>
      </c>
      <c r="C22" s="308">
        <v>10500</v>
      </c>
      <c r="D22" s="313" t="s">
        <v>503</v>
      </c>
    </row>
    <row r="23" spans="1:4" ht="29.25" customHeight="1" x14ac:dyDescent="0.3">
      <c r="A23" s="309" t="s">
        <v>504</v>
      </c>
      <c r="B23" s="310" t="s">
        <v>38</v>
      </c>
      <c r="C23" s="308">
        <v>28500</v>
      </c>
      <c r="D23" s="314">
        <v>8269134140</v>
      </c>
    </row>
    <row r="24" spans="1:4" ht="29.25" customHeight="1" x14ac:dyDescent="0.3">
      <c r="A24" s="309" t="s">
        <v>505</v>
      </c>
      <c r="B24" s="310" t="s">
        <v>32</v>
      </c>
      <c r="C24" s="308">
        <v>68750</v>
      </c>
      <c r="D24" s="313" t="s">
        <v>506</v>
      </c>
    </row>
    <row r="25" spans="1:4" ht="29.25" customHeight="1" x14ac:dyDescent="0.3">
      <c r="A25" s="309" t="s">
        <v>507</v>
      </c>
      <c r="B25" s="310" t="s">
        <v>26</v>
      </c>
      <c r="C25" s="308">
        <v>9000</v>
      </c>
      <c r="D25" s="313" t="s">
        <v>508</v>
      </c>
    </row>
    <row r="26" spans="1:4" ht="29.25" customHeight="1" x14ac:dyDescent="0.3">
      <c r="A26" s="316"/>
      <c r="B26" s="317"/>
      <c r="C26" s="319">
        <f>SUM(C2:C25)</f>
        <v>2580282.5</v>
      </c>
      <c r="D26" s="31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Descrizione - griglia</vt:lpstr>
      <vt:lpstr>Elenco lotti - cig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VivoBook</dc:creator>
  <cp:lastModifiedBy>c.ceruti</cp:lastModifiedBy>
  <cp:lastPrinted>2020-05-26T08:02:38Z</cp:lastPrinted>
  <dcterms:created xsi:type="dcterms:W3CDTF">2019-10-09T07:55:30Z</dcterms:created>
  <dcterms:modified xsi:type="dcterms:W3CDTF">2020-06-15T10:59:55Z</dcterms:modified>
</cp:coreProperties>
</file>